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6" sheetId="3" r:id="rId6"/>
    <sheet state="visible" name="Sheet12" sheetId="4" r:id="rId7"/>
    <sheet state="visible" name="Sheet4" sheetId="5" r:id="rId8"/>
    <sheet state="visible" name="Sheet5" sheetId="6" r:id="rId9"/>
    <sheet state="visible" name="Sheet10" sheetId="7" r:id="rId10"/>
    <sheet state="visible" name="Sheet3" sheetId="8" r:id="rId11"/>
    <sheet state="visible" name="Sheet8" sheetId="9" r:id="rId12"/>
    <sheet state="visible" name="Sheet9" sheetId="10" r:id="rId13"/>
    <sheet state="visible" name="Sheet7" sheetId="11" r:id="rId14"/>
  </sheets>
  <definedNames>
    <definedName hidden="1" localSheetId="5" name="_xlnm._FilterDatabase">Sheet5!$A$1:$B$220</definedName>
  </definedNames>
  <calcPr/>
  <extLst>
    <ext uri="GoogleSheetsCustomDataVersion1">
      <go:sheetsCustomData xmlns:go="http://customooxmlschemas.google.com/" r:id="rId15" roundtripDataSignature="AMtx7mijlJ4dVafVrTOABtonLmbRvrx83w=="/>
    </ext>
  </extLst>
</workbook>
</file>

<file path=xl/sharedStrings.xml><?xml version="1.0" encoding="utf-8"?>
<sst xmlns="http://schemas.openxmlformats.org/spreadsheetml/2006/main" count="1907" uniqueCount="61">
  <si>
    <t>Green speed</t>
  </si>
  <si>
    <t>Distance</t>
  </si>
  <si>
    <t>Elevation</t>
  </si>
  <si>
    <t>Dot Time</t>
  </si>
  <si>
    <t>Aim Point</t>
  </si>
  <si>
    <t>Speed</t>
  </si>
  <si>
    <t>distance</t>
  </si>
  <si>
    <t>wind</t>
  </si>
  <si>
    <t>factor</t>
  </si>
  <si>
    <t>adj dist</t>
  </si>
  <si>
    <t>club dist</t>
  </si>
  <si>
    <t>percent</t>
  </si>
  <si>
    <t>Swing%100</t>
  </si>
  <si>
    <t>Driver</t>
  </si>
  <si>
    <t>3 Wood</t>
  </si>
  <si>
    <t>Hybrid</t>
  </si>
  <si>
    <t xml:space="preserve">Distance </t>
  </si>
  <si>
    <t>Swing%</t>
  </si>
  <si>
    <t>3 I</t>
  </si>
  <si>
    <t>4 I</t>
  </si>
  <si>
    <t>5 I</t>
  </si>
  <si>
    <t>6 I</t>
  </si>
  <si>
    <t>7 I</t>
  </si>
  <si>
    <t>8 I</t>
  </si>
  <si>
    <t>52°</t>
  </si>
  <si>
    <t>9 I</t>
  </si>
  <si>
    <t>PW</t>
  </si>
  <si>
    <t>60°</t>
  </si>
  <si>
    <t>Pitch 56°</t>
  </si>
  <si>
    <t>Pitch 60°</t>
  </si>
  <si>
    <t>Flop 56°</t>
  </si>
  <si>
    <t>Putter</t>
  </si>
  <si>
    <t xml:space="preserve">Full Swings </t>
  </si>
  <si>
    <t xml:space="preserve">Chips </t>
  </si>
  <si>
    <t>Elev.</t>
  </si>
  <si>
    <t xml:space="preserve">- Elev </t>
  </si>
  <si>
    <t>Lie</t>
  </si>
  <si>
    <t>Wind</t>
  </si>
  <si>
    <t xml:space="preserve">Adjusted Distance </t>
  </si>
  <si>
    <t>Club</t>
  </si>
  <si>
    <t xml:space="preserve">Putting </t>
  </si>
  <si>
    <t xml:space="preserve">Club </t>
  </si>
  <si>
    <t>56°</t>
  </si>
  <si>
    <t>10 I</t>
  </si>
  <si>
    <t>11 I</t>
  </si>
  <si>
    <t>12 I</t>
  </si>
  <si>
    <t>13 I</t>
  </si>
  <si>
    <t>14 I</t>
  </si>
  <si>
    <t>15 I</t>
  </si>
  <si>
    <t>17 Pitch</t>
  </si>
  <si>
    <t>25 Pitch</t>
  </si>
  <si>
    <t>20 Flop</t>
  </si>
  <si>
    <t>29 Flop</t>
  </si>
  <si>
    <t>50 Punch</t>
  </si>
  <si>
    <t>%</t>
  </si>
  <si>
    <t>30/40</t>
  </si>
  <si>
    <t>40/50</t>
  </si>
  <si>
    <t>All shots executed under level conditions (Bethpage) on 12 speed greens.</t>
  </si>
  <si>
    <t>Each shot was struck using FULL back-spin, using a Nike 90 ball.</t>
  </si>
  <si>
    <t>Dot time</t>
  </si>
  <si>
    <t>Aim point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</si>
</sst>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.0"/>
  </numFmts>
  <fonts count="10">
    <font>
      <sz val="11.0"/>
      <color rgb="FF000000"/>
      <name val="Calibri"/>
      <scheme val="minor"/>
    </font>
    <font>
      <color rgb="FF000000"/>
      <name val="Calibri"/>
    </font>
    <font>
      <sz val="11.0"/>
      <color rgb="FF000000"/>
      <name val="Calibri"/>
    </font>
    <font>
      <sz val="11.0"/>
      <color rgb="FF000000"/>
      <name val="Arial"/>
    </font>
    <font>
      <b/>
      <sz val="11.0"/>
      <color rgb="FF000000"/>
      <name val="Calibri"/>
    </font>
    <font>
      <b/>
      <color rgb="FF000000"/>
      <name val="Calibri"/>
    </font>
    <font>
      <color rgb="FF000000"/>
      <name val="Arial"/>
    </font>
    <font>
      <b/>
      <i/>
      <strike/>
      <color rgb="FF000000"/>
      <name val="Calibri"/>
    </font>
    <font>
      <b/>
      <i/>
      <strike/>
      <sz val="6.0"/>
      <color rgb="FF000000"/>
      <name val="Calibri"/>
    </font>
    <font>
      <color theme="1"/>
      <name val="Calibri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4F81BD"/>
        <bgColor rgb="FF4F81BD"/>
      </patternFill>
    </fill>
    <fill>
      <patternFill patternType="solid">
        <fgColor rgb="FFB8CCE4"/>
        <bgColor rgb="FFB8CCE4"/>
      </patternFill>
    </fill>
    <fill>
      <patternFill patternType="solid">
        <fgColor rgb="FFDBE5F1"/>
        <bgColor rgb="FFDBE5F1"/>
      </patternFill>
    </fill>
    <fill>
      <patternFill patternType="solid">
        <fgColor rgb="FFC9DAF8"/>
        <bgColor rgb="FFC9DAF8"/>
      </patternFill>
    </fill>
    <fill>
      <patternFill patternType="solid">
        <fgColor rgb="FF6AA84F"/>
        <bgColor rgb="FF6AA84F"/>
      </patternFill>
    </fill>
    <fill>
      <patternFill patternType="solid">
        <fgColor rgb="FFA4C2F4"/>
        <bgColor rgb="FFA4C2F4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C27BA0"/>
        <bgColor rgb="FFC27BA0"/>
      </patternFill>
    </fill>
    <fill>
      <patternFill patternType="solid">
        <fgColor rgb="FFD5A6BD"/>
        <bgColor rgb="FFD5A6BD"/>
      </patternFill>
    </fill>
    <fill>
      <patternFill patternType="solid">
        <fgColor rgb="FFEAD1DC"/>
        <bgColor rgb="FFEAD1DC"/>
      </patternFill>
    </fill>
    <fill>
      <patternFill patternType="solid">
        <fgColor rgb="FFB7B7B7"/>
        <bgColor rgb="FFB7B7B7"/>
      </patternFill>
    </fill>
  </fills>
  <borders count="1">
    <border/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2" numFmtId="0" xfId="0" applyAlignment="1" applyFill="1" applyFont="1">
      <alignment readingOrder="0" vertical="bottom"/>
    </xf>
    <xf borderId="0" fillId="0" fontId="1" numFmtId="164" xfId="0" applyFont="1" applyNumberFormat="1"/>
    <xf borderId="0" fillId="0" fontId="1" numFmtId="0" xfId="0" applyFont="1"/>
    <xf borderId="0" fillId="0" fontId="2" numFmtId="0" xfId="0" applyAlignment="1" applyFont="1">
      <alignment horizontal="center"/>
    </xf>
    <xf borderId="0" fillId="0" fontId="1" numFmtId="0" xfId="0" applyAlignment="1" applyFont="1">
      <alignment readingOrder="0"/>
    </xf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2" numFmtId="165" xfId="0" applyAlignment="1" applyFont="1" applyNumberFormat="1">
      <alignment horizontal="center"/>
    </xf>
    <xf borderId="0" fillId="0" fontId="2" numFmtId="1" xfId="0" applyAlignment="1" applyFont="1" applyNumberFormat="1">
      <alignment horizontal="center"/>
    </xf>
    <xf borderId="0" fillId="0" fontId="2" numFmtId="0" xfId="0" applyAlignment="1" applyFont="1">
      <alignment horizontal="center"/>
    </xf>
    <xf borderId="0" fillId="3" fontId="2" numFmtId="0" xfId="0" applyAlignment="1" applyFill="1" applyFont="1">
      <alignment readingOrder="0" vertical="bottom"/>
    </xf>
    <xf borderId="0" fillId="0" fontId="2" numFmtId="9" xfId="0" applyAlignment="1" applyFont="1" applyNumberFormat="1">
      <alignment horizontal="center" readingOrder="0"/>
    </xf>
    <xf borderId="0" fillId="4" fontId="5" numFmtId="0" xfId="0" applyAlignment="1" applyFill="1" applyFont="1">
      <alignment readingOrder="0" vertical="bottom"/>
    </xf>
    <xf borderId="0" fillId="0" fontId="2" numFmtId="165" xfId="0" applyAlignment="1" applyFont="1" applyNumberFormat="1">
      <alignment horizontal="left"/>
    </xf>
    <xf borderId="0" fillId="0" fontId="2" numFmtId="0" xfId="0" applyAlignment="1" applyFont="1">
      <alignment horizontal="left"/>
    </xf>
    <xf borderId="0" fillId="0" fontId="4" numFmtId="0" xfId="0" applyAlignment="1" applyFont="1">
      <alignment vertical="bottom"/>
    </xf>
    <xf borderId="0" fillId="0" fontId="2" numFmtId="164" xfId="0" applyAlignment="1" applyFont="1" applyNumberFormat="1">
      <alignment horizontal="center"/>
    </xf>
    <xf borderId="0" fillId="0" fontId="2" numFmtId="9" xfId="0" applyAlignment="1" applyFont="1" applyNumberFormat="1">
      <alignment horizontal="center"/>
    </xf>
    <xf borderId="0" fillId="0" fontId="2" numFmtId="0" xfId="0" applyAlignment="1" applyFont="1">
      <alignment readingOrder="0" vertical="bottom"/>
    </xf>
    <xf borderId="0" fillId="0" fontId="6" numFmtId="0" xfId="0" applyAlignment="1" applyFont="1">
      <alignment horizontal="center"/>
    </xf>
    <xf borderId="0" fillId="0" fontId="1" numFmtId="0" xfId="0" applyAlignment="1" applyFont="1">
      <alignment readingOrder="0"/>
    </xf>
    <xf borderId="0" fillId="0" fontId="6" numFmtId="0" xfId="0" applyFont="1"/>
    <xf borderId="0" fillId="0" fontId="7" numFmtId="0" xfId="0" applyAlignment="1" applyFont="1">
      <alignment horizontal="left" shrinkToFit="0" vertical="bottom" wrapText="1"/>
    </xf>
    <xf borderId="0" fillId="0" fontId="1" numFmtId="2" xfId="0" applyFont="1" applyNumberFormat="1"/>
    <xf borderId="0" fillId="0" fontId="8" numFmtId="0" xfId="0" applyAlignment="1" applyFont="1">
      <alignment horizontal="left" shrinkToFit="0" vertical="bottom" wrapText="1"/>
    </xf>
    <xf borderId="0" fillId="5" fontId="1" numFmtId="0" xfId="0" applyFill="1" applyFont="1"/>
    <xf borderId="0" fillId="6" fontId="2" numFmtId="0" xfId="0" applyAlignment="1" applyFill="1" applyFont="1">
      <alignment horizontal="center" vertical="center"/>
    </xf>
    <xf borderId="0" fillId="7" fontId="2" numFmtId="0" xfId="0" applyAlignment="1" applyFill="1" applyFont="1">
      <alignment horizontal="center"/>
    </xf>
    <xf borderId="0" fillId="8" fontId="2" numFmtId="0" xfId="0" applyAlignment="1" applyFill="1" applyFont="1">
      <alignment horizontal="center" readingOrder="0" vertical="center"/>
    </xf>
    <xf borderId="0" fillId="9" fontId="2" numFmtId="0" xfId="0" applyAlignment="1" applyFill="1" applyFont="1">
      <alignment horizontal="center" vertical="center"/>
    </xf>
    <xf borderId="0" fillId="0" fontId="1" numFmtId="164" xfId="0" applyFont="1" applyNumberFormat="1"/>
    <xf borderId="0" fillId="9" fontId="1" numFmtId="0" xfId="0" applyAlignment="1" applyFont="1">
      <alignment horizontal="center" vertical="center"/>
    </xf>
    <xf borderId="0" fillId="9" fontId="2" numFmtId="1" xfId="0" applyAlignment="1" applyFont="1" applyNumberFormat="1">
      <alignment horizontal="center" vertical="center"/>
    </xf>
    <xf borderId="0" fillId="9" fontId="1" numFmtId="3" xfId="0" applyAlignment="1" applyFont="1" applyNumberFormat="1">
      <alignment horizontal="center" vertical="center"/>
    </xf>
    <xf borderId="0" fillId="6" fontId="1" numFmtId="0" xfId="0" applyAlignment="1" applyFont="1">
      <alignment horizontal="center" vertical="center"/>
    </xf>
    <xf borderId="0" fillId="6" fontId="1" numFmtId="0" xfId="0" applyFont="1"/>
    <xf borderId="0" fillId="8" fontId="1" numFmtId="0" xfId="0" applyAlignment="1" applyFont="1">
      <alignment horizontal="center" readingOrder="0" vertical="center"/>
    </xf>
    <xf borderId="0" fillId="8" fontId="1" numFmtId="0" xfId="0" applyAlignment="1" applyFont="1">
      <alignment horizontal="center" vertical="center"/>
    </xf>
    <xf borderId="0" fillId="8" fontId="1" numFmtId="0" xfId="0" applyFont="1"/>
    <xf borderId="0" fillId="9" fontId="1" numFmtId="0" xfId="0" applyFont="1"/>
    <xf borderId="0" fillId="0" fontId="9" numFmtId="0" xfId="0" applyAlignment="1" applyFont="1">
      <alignment horizontal="center" vertical="center"/>
    </xf>
    <xf borderId="0" fillId="10" fontId="1" numFmtId="0" xfId="0" applyAlignment="1" applyFill="1" applyFont="1">
      <alignment horizontal="center" vertical="center"/>
    </xf>
    <xf borderId="0" fillId="10" fontId="1" numFmtId="0" xfId="0" applyFont="1"/>
    <xf borderId="0" fillId="11" fontId="1" numFmtId="0" xfId="0" applyAlignment="1" applyFill="1" applyFont="1">
      <alignment horizontal="center" readingOrder="0" vertical="center"/>
    </xf>
    <xf borderId="0" fillId="12" fontId="1" numFmtId="0" xfId="0" applyAlignment="1" applyFill="1" applyFont="1">
      <alignment horizontal="center" vertical="center"/>
    </xf>
    <xf borderId="0" fillId="11" fontId="1" numFmtId="0" xfId="0" applyFont="1"/>
    <xf borderId="0" fillId="12" fontId="1" numFmtId="0" xfId="0" applyFont="1"/>
    <xf borderId="0" fillId="0" fontId="1" numFmtId="0" xfId="0" applyAlignment="1" applyFont="1">
      <alignment horizontal="center" vertical="center"/>
    </xf>
    <xf borderId="0" fillId="0" fontId="1" numFmtId="10" xfId="0" applyAlignment="1" applyFont="1" applyNumberFormat="1">
      <alignment horizontal="center" vertical="center"/>
    </xf>
    <xf borderId="0" fillId="11" fontId="1" numFmtId="0" xfId="0" applyAlignment="1" applyFont="1">
      <alignment readingOrder="0"/>
    </xf>
    <xf borderId="0" fillId="6" fontId="2" numFmtId="0" xfId="0" applyAlignment="1" applyFont="1">
      <alignment horizontal="center"/>
    </xf>
    <xf borderId="0" fillId="8" fontId="2" numFmtId="0" xfId="0" applyAlignment="1" applyFont="1">
      <alignment horizontal="center" vertical="center"/>
    </xf>
    <xf borderId="0" fillId="6" fontId="2" numFmtId="0" xfId="0" applyAlignment="1" applyFont="1">
      <alignment horizontal="center" vertical="bottom"/>
    </xf>
    <xf borderId="0" fillId="13" fontId="1" numFmtId="0" xfId="0" applyFill="1" applyFont="1"/>
    <xf borderId="0" fillId="13" fontId="1" numFmtId="0" xfId="0" applyAlignment="1" applyFont="1">
      <alignment readingOrder="0"/>
    </xf>
    <xf borderId="0" fillId="8" fontId="2" numFmtId="0" xfId="0" applyAlignment="1" applyFont="1">
      <alignment horizontal="center" vertical="bottom"/>
    </xf>
    <xf borderId="0" fillId="9" fontId="2" numFmtId="0" xfId="0" applyAlignment="1" applyFont="1">
      <alignment horizontal="center"/>
    </xf>
    <xf borderId="0" fillId="8" fontId="2" numFmtId="0" xfId="0" applyAlignment="1" applyFont="1">
      <alignment horizontal="center"/>
    </xf>
    <xf borderId="0" fillId="9" fontId="2" numFmtId="0" xfId="0" applyAlignment="1" applyFont="1">
      <alignment horizontal="center" vertical="bottom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right" readingOrder="0"/>
    </xf>
    <xf borderId="0" fillId="0" fontId="1" numFmtId="0" xfId="0" applyAlignment="1" applyFont="1">
      <alignment horizontal="center"/>
    </xf>
    <xf borderId="0" fillId="0" fontId="1" numFmtId="10" xfId="0" applyFont="1" applyNumberFormat="1"/>
  </cellXfs>
  <cellStyles count="1">
    <cellStyle xfId="0" name="Normal" builtinId="0"/>
  </cellStyles>
  <dxfs count="7">
    <dxf>
      <font/>
      <fill>
        <patternFill patternType="none"/>
      </fill>
      <border/>
    </dxf>
    <dxf>
      <font/>
      <fill>
        <patternFill patternType="solid">
          <fgColor rgb="FF4F81BD"/>
          <bgColor rgb="FF4F81BD"/>
        </patternFill>
      </fill>
      <border/>
    </dxf>
    <dxf>
      <font/>
      <fill>
        <patternFill patternType="solid">
          <fgColor rgb="FFB8CCE4"/>
          <bgColor rgb="FFB8CCE4"/>
        </patternFill>
      </fill>
      <border/>
    </dxf>
    <dxf>
      <font/>
      <fill>
        <patternFill patternType="solid">
          <fgColor rgb="FFDBE5F1"/>
          <bgColor rgb="FFDBE5F1"/>
        </patternFill>
      </fill>
      <border/>
    </dxf>
    <dxf>
      <font/>
      <fill>
        <patternFill patternType="solid">
          <fgColor rgb="FFC0504D"/>
          <bgColor rgb="FFC0504D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  <tableStyles count="2">
    <tableStyle count="3" pivot="0" name="Sheet1-style">
      <tableStyleElement dxfId="1" type="headerRow"/>
      <tableStyleElement dxfId="2" type="firstRowStripe"/>
      <tableStyleElement dxfId="3" type="secondRowStripe"/>
    </tableStyle>
    <tableStyle count="3" pivot="0" name="Sheet1-style 2">
      <tableStyleElement dxfId="4" type="headerRow"/>
      <tableStyleElement dxfId="5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customschemas.google.com/relationships/workbookmetadata" Target="metadata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571500</xdr:colOff>
      <xdr:row>1</xdr:row>
      <xdr:rowOff>152400</xdr:rowOff>
    </xdr:from>
    <xdr:ext cx="4229100" cy="2400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1:I3" displayName="Table_1" id="1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Sheet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N1:S4" displayName="Table_2" id="2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Sheet1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29"/>
    <col customWidth="1" min="2" max="2" width="11.86"/>
    <col customWidth="1" min="3" max="3" width="16.0"/>
    <col customWidth="1" min="4" max="4" width="7.0"/>
    <col customWidth="1" min="5" max="6" width="4.57"/>
    <col customWidth="1" min="7" max="7" width="2.29"/>
    <col customWidth="1" min="8" max="8" width="4.14"/>
    <col customWidth="1" min="9" max="12" width="11.0"/>
    <col customWidth="1" min="13" max="13" width="15.29"/>
    <col customWidth="1" min="14" max="19" width="11.0"/>
  </cols>
  <sheetData>
    <row r="1">
      <c r="B1" s="1" t="s">
        <v>0</v>
      </c>
      <c r="C1" s="2">
        <v>12.0</v>
      </c>
      <c r="D1" s="1"/>
      <c r="E1" s="1"/>
      <c r="F1" s="1"/>
      <c r="G1" s="1"/>
      <c r="H1" s="1"/>
      <c r="I1" s="3"/>
      <c r="K1" s="4"/>
      <c r="L1" s="4"/>
      <c r="M1" s="4"/>
      <c r="N1" s="1"/>
      <c r="O1" s="1"/>
      <c r="P1" s="1"/>
      <c r="Q1" s="1"/>
      <c r="R1" s="1"/>
      <c r="S1" s="1"/>
    </row>
    <row r="2">
      <c r="B2" s="5" t="s">
        <v>1</v>
      </c>
      <c r="C2" s="6">
        <v>185.0</v>
      </c>
      <c r="D2" s="7"/>
      <c r="E2" s="7"/>
      <c r="F2" s="7"/>
      <c r="G2" s="7"/>
      <c r="H2" s="8"/>
      <c r="I2" s="9"/>
      <c r="K2" s="10">
        <v>1.0</v>
      </c>
      <c r="L2" s="11">
        <v>2.0</v>
      </c>
      <c r="M2" s="11">
        <v>5.0</v>
      </c>
      <c r="N2" s="5"/>
      <c r="O2" s="5"/>
      <c r="P2" s="5"/>
      <c r="Q2" s="5"/>
      <c r="R2" s="5"/>
      <c r="S2" s="5"/>
    </row>
    <row r="3">
      <c r="B3" s="5" t="s">
        <v>2</v>
      </c>
      <c r="C3" s="12">
        <v>20.0</v>
      </c>
      <c r="D3" s="7"/>
      <c r="E3" s="7"/>
      <c r="F3" s="7"/>
      <c r="G3" s="7"/>
      <c r="H3" s="5"/>
      <c r="I3" s="9"/>
      <c r="K3" s="13">
        <v>0.12</v>
      </c>
      <c r="L3" s="11"/>
      <c r="M3" s="11"/>
      <c r="N3" s="5"/>
      <c r="O3" s="5"/>
      <c r="P3" s="5"/>
      <c r="Q3" s="5"/>
      <c r="R3" s="5"/>
      <c r="S3" s="5"/>
    </row>
    <row r="4">
      <c r="B4" s="11" t="s">
        <v>3</v>
      </c>
      <c r="C4" s="14">
        <v>1.0</v>
      </c>
      <c r="D4" s="11"/>
      <c r="E4" s="11"/>
      <c r="F4" s="11"/>
      <c r="G4" s="11"/>
      <c r="H4" s="11"/>
      <c r="I4" s="15"/>
      <c r="J4" s="16"/>
      <c r="K4" s="11"/>
      <c r="L4" s="11"/>
      <c r="M4" s="11"/>
      <c r="N4" s="5"/>
      <c r="O4" s="5"/>
      <c r="P4" s="5"/>
      <c r="Q4" s="5"/>
      <c r="R4" s="5"/>
      <c r="S4" s="5"/>
    </row>
    <row r="5">
      <c r="B5" s="11"/>
      <c r="C5" s="17"/>
      <c r="D5" s="11"/>
      <c r="E5" s="11"/>
      <c r="F5" s="11"/>
      <c r="G5" s="11"/>
      <c r="H5" s="11"/>
      <c r="I5" s="18"/>
      <c r="J5" s="11"/>
      <c r="K5" s="11"/>
    </row>
    <row r="6">
      <c r="B6" s="11" t="s">
        <v>4</v>
      </c>
      <c r="C6" s="17">
        <f>(C1/13)*(8/C4)*(C2-C3)</f>
        <v>1218.461538</v>
      </c>
      <c r="D6" s="11"/>
      <c r="E6" s="11"/>
      <c r="F6" s="11"/>
      <c r="G6" s="11"/>
      <c r="H6" s="11"/>
      <c r="I6" s="18"/>
      <c r="J6" s="11"/>
      <c r="K6" s="19"/>
    </row>
    <row r="7">
      <c r="B7" s="11" t="s">
        <v>5</v>
      </c>
      <c r="C7" s="20">
        <v>100.0</v>
      </c>
      <c r="D7" s="21"/>
      <c r="E7" s="21"/>
      <c r="F7" s="21"/>
      <c r="G7" s="21"/>
      <c r="H7" s="11"/>
      <c r="I7" s="18"/>
      <c r="J7" s="11"/>
      <c r="K7" s="19"/>
    </row>
    <row r="8">
      <c r="A8" s="11"/>
    </row>
    <row r="9">
      <c r="A9" s="11"/>
    </row>
    <row r="10">
      <c r="A10" s="11"/>
    </row>
    <row r="11">
      <c r="A11" s="11"/>
    </row>
    <row r="12">
      <c r="A12" s="11"/>
    </row>
    <row r="13">
      <c r="A13" s="11"/>
    </row>
    <row r="14">
      <c r="A14" s="11"/>
    </row>
    <row r="15">
      <c r="A15" s="11"/>
    </row>
    <row r="16">
      <c r="A16" s="11"/>
    </row>
    <row r="17">
      <c r="A17" s="11"/>
    </row>
    <row r="18">
      <c r="A18" s="11"/>
    </row>
    <row r="19">
      <c r="A19" s="11"/>
    </row>
    <row r="20">
      <c r="A20" s="1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rintOptions/>
  <pageMargins bottom="0.75" footer="0.0" header="0.0" left="0.7" right="0.7" top="0.75"/>
  <pageSetup orientation="portrait"/>
  <drawing r:id="rId1"/>
  <tableParts count="2"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6" width="14.4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6" width="14.4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12.29"/>
    <col customWidth="1" min="4" max="6" width="8.71"/>
  </cols>
  <sheetData>
    <row r="1">
      <c r="A1" s="4" t="s">
        <v>6</v>
      </c>
      <c r="B1" s="4"/>
      <c r="C1" s="22">
        <v>213.0</v>
      </c>
      <c r="D1" s="23">
        <v>100.0</v>
      </c>
      <c r="E1" s="4">
        <v>110.0</v>
      </c>
      <c r="F1" s="4" t="s">
        <v>6</v>
      </c>
    </row>
    <row r="2">
      <c r="A2" s="4" t="s">
        <v>7</v>
      </c>
      <c r="B2" s="4"/>
      <c r="C2" s="22">
        <v>14.0</v>
      </c>
      <c r="D2" s="23">
        <v>12.0</v>
      </c>
      <c r="E2" s="4">
        <v>12.0</v>
      </c>
      <c r="F2" s="4" t="s">
        <v>7</v>
      </c>
    </row>
    <row r="3">
      <c r="A3" s="24" t="s">
        <v>8</v>
      </c>
      <c r="B3" s="24"/>
      <c r="C3" s="4">
        <v>10.0</v>
      </c>
      <c r="D3" s="4">
        <v>32.0</v>
      </c>
      <c r="E3" s="4">
        <v>50.0</v>
      </c>
      <c r="F3" s="24" t="s">
        <v>8</v>
      </c>
    </row>
    <row r="4">
      <c r="A4" s="24"/>
      <c r="B4" s="24"/>
      <c r="C4" s="4"/>
      <c r="D4" s="4"/>
      <c r="E4" s="4"/>
      <c r="F4" s="24"/>
    </row>
    <row r="5">
      <c r="C5" s="25"/>
    </row>
    <row r="6">
      <c r="A6" s="4" t="s">
        <v>9</v>
      </c>
      <c r="B6" s="4"/>
      <c r="C6" s="25">
        <f>C1+C5</f>
        <v>213</v>
      </c>
      <c r="D6" s="4">
        <v>86.0</v>
      </c>
      <c r="F6" s="4" t="s">
        <v>9</v>
      </c>
    </row>
    <row r="7">
      <c r="A7" s="4" t="s">
        <v>10</v>
      </c>
      <c r="B7" s="4"/>
      <c r="C7" s="22">
        <v>135.0</v>
      </c>
      <c r="D7" s="4">
        <v>101.0</v>
      </c>
      <c r="F7" s="4" t="s">
        <v>10</v>
      </c>
    </row>
    <row r="8">
      <c r="A8" s="4" t="s">
        <v>11</v>
      </c>
      <c r="B8" s="4"/>
      <c r="C8" s="22">
        <v>100.0</v>
      </c>
      <c r="F8" s="4" t="s">
        <v>11</v>
      </c>
    </row>
    <row r="9">
      <c r="A9" s="4" t="s">
        <v>6</v>
      </c>
      <c r="B9" s="4"/>
      <c r="C9" s="4">
        <v>-82.666666666667</v>
      </c>
      <c r="D9" s="23">
        <v>-20.0</v>
      </c>
      <c r="E9" s="4">
        <v>-2.6666666666667</v>
      </c>
      <c r="F9" s="4" t="s">
        <v>6</v>
      </c>
    </row>
    <row r="10">
      <c r="A10" s="4" t="s">
        <v>7</v>
      </c>
      <c r="B10" s="4"/>
      <c r="C10" s="4">
        <v>-152.666666666667</v>
      </c>
      <c r="D10" s="23">
        <v>-54.0</v>
      </c>
      <c r="E10" s="4">
        <v>-32.6666666666667</v>
      </c>
      <c r="F10" s="4" t="s">
        <v>7</v>
      </c>
    </row>
    <row r="11">
      <c r="A11" s="24" t="s">
        <v>8</v>
      </c>
      <c r="B11" s="24"/>
      <c r="C11" s="4">
        <v>-222.666666666667</v>
      </c>
      <c r="D11" s="4">
        <v>-88.0</v>
      </c>
      <c r="E11" s="4">
        <v>-62.6666666666667</v>
      </c>
      <c r="F11" s="24" t="s">
        <v>8</v>
      </c>
    </row>
    <row r="12">
      <c r="A12" s="24"/>
      <c r="B12" s="24"/>
      <c r="C12" s="4"/>
      <c r="D12" s="4"/>
      <c r="E12" s="4"/>
      <c r="F12" s="24"/>
    </row>
    <row r="13">
      <c r="C13" s="25"/>
    </row>
    <row r="14">
      <c r="A14" s="4" t="s">
        <v>9</v>
      </c>
      <c r="B14" s="4"/>
      <c r="C14" s="25">
        <f>C9+C13</f>
        <v>-82.66666667</v>
      </c>
      <c r="D14" s="4">
        <v>116.0</v>
      </c>
      <c r="F14" s="4" t="s">
        <v>9</v>
      </c>
    </row>
    <row r="15">
      <c r="A15" s="4" t="s">
        <v>10</v>
      </c>
      <c r="B15" s="4"/>
      <c r="C15" s="4">
        <v>201.0</v>
      </c>
      <c r="D15" s="4">
        <v>131.0</v>
      </c>
      <c r="F15" s="4" t="s">
        <v>10</v>
      </c>
    </row>
    <row r="16">
      <c r="A16" s="4" t="s">
        <v>11</v>
      </c>
      <c r="B16" s="4"/>
      <c r="C16" s="4">
        <f>C14/C9</f>
        <v>1</v>
      </c>
      <c r="F16" s="4" t="s">
        <v>11</v>
      </c>
    </row>
    <row r="17">
      <c r="A17" s="4" t="s">
        <v>6</v>
      </c>
      <c r="B17" s="4"/>
      <c r="C17" s="4">
        <v>-292.666666666667</v>
      </c>
      <c r="D17" s="23">
        <v>-122.0</v>
      </c>
      <c r="E17" s="4">
        <v>-92.6666666666667</v>
      </c>
      <c r="F17" s="4" t="s">
        <v>6</v>
      </c>
    </row>
    <row r="18">
      <c r="A18" s="4" t="s">
        <v>7</v>
      </c>
      <c r="B18" s="4"/>
      <c r="C18" s="4">
        <v>-362.666666666667</v>
      </c>
      <c r="D18" s="23">
        <v>-156.0</v>
      </c>
      <c r="E18" s="4">
        <v>-122.666666666667</v>
      </c>
      <c r="F18" s="4" t="s">
        <v>7</v>
      </c>
    </row>
    <row r="19">
      <c r="A19" s="24" t="s">
        <v>8</v>
      </c>
      <c r="B19" s="24"/>
      <c r="C19" s="4">
        <v>-432.666666666667</v>
      </c>
      <c r="D19" s="4">
        <v>-190.0</v>
      </c>
      <c r="E19" s="4">
        <v>-152.666666666667</v>
      </c>
      <c r="F19" s="24" t="s">
        <v>8</v>
      </c>
    </row>
    <row r="20">
      <c r="A20" s="24"/>
      <c r="B20" s="24"/>
      <c r="C20" s="4"/>
      <c r="D20" s="4"/>
      <c r="E20" s="4"/>
      <c r="F20" s="24"/>
    </row>
    <row r="21" ht="15.75" customHeight="1">
      <c r="C21" s="25"/>
    </row>
    <row r="22" ht="15.75" customHeight="1">
      <c r="A22" s="4" t="s">
        <v>9</v>
      </c>
      <c r="B22" s="4"/>
      <c r="C22" s="25">
        <f>C17+C21</f>
        <v>-292.6666667</v>
      </c>
      <c r="D22" s="4">
        <v>146.0</v>
      </c>
      <c r="F22" s="4" t="s">
        <v>9</v>
      </c>
    </row>
    <row r="23" ht="15.75" customHeight="1">
      <c r="A23" s="4" t="s">
        <v>10</v>
      </c>
      <c r="B23" s="4"/>
      <c r="C23" s="4">
        <v>202.0</v>
      </c>
      <c r="D23" s="4">
        <v>161.0</v>
      </c>
      <c r="F23" s="4" t="s">
        <v>10</v>
      </c>
    </row>
    <row r="24" ht="15.75" customHeight="1">
      <c r="A24" s="4" t="s">
        <v>11</v>
      </c>
      <c r="B24" s="4"/>
      <c r="C24" s="4">
        <f>C22/C17</f>
        <v>1</v>
      </c>
      <c r="F24" s="4" t="s">
        <v>11</v>
      </c>
    </row>
    <row r="25" ht="15.75" customHeight="1">
      <c r="A25" s="4" t="s">
        <v>6</v>
      </c>
      <c r="B25" s="4"/>
      <c r="C25" s="4">
        <v>-502.666666666667</v>
      </c>
      <c r="D25" s="23">
        <v>-224.0</v>
      </c>
      <c r="E25" s="4">
        <v>-182.666666666667</v>
      </c>
      <c r="F25" s="4" t="s">
        <v>6</v>
      </c>
    </row>
    <row r="26" ht="15.75" customHeight="1">
      <c r="A26" s="4" t="s">
        <v>7</v>
      </c>
      <c r="B26" s="4"/>
      <c r="C26" s="4">
        <v>-572.666666666667</v>
      </c>
      <c r="D26" s="23">
        <v>-258.0</v>
      </c>
      <c r="E26" s="4">
        <v>-212.666666666667</v>
      </c>
      <c r="F26" s="4" t="s">
        <v>7</v>
      </c>
    </row>
    <row r="27" ht="15.75" customHeight="1">
      <c r="A27" s="24" t="s">
        <v>8</v>
      </c>
      <c r="B27" s="24"/>
      <c r="C27" s="4">
        <v>-642.666666666667</v>
      </c>
      <c r="D27" s="4">
        <v>-292.0</v>
      </c>
      <c r="E27" s="4">
        <v>-242.666666666667</v>
      </c>
      <c r="F27" s="24" t="s">
        <v>8</v>
      </c>
    </row>
    <row r="28" ht="15.75" customHeight="1">
      <c r="A28" s="24"/>
      <c r="B28" s="24"/>
      <c r="C28" s="4"/>
      <c r="D28" s="4"/>
      <c r="E28" s="4"/>
      <c r="F28" s="24"/>
    </row>
    <row r="29" ht="15.75" customHeight="1">
      <c r="C29" s="25"/>
    </row>
    <row r="30" ht="15.75" customHeight="1">
      <c r="A30" s="4" t="s">
        <v>9</v>
      </c>
      <c r="B30" s="4"/>
      <c r="C30" s="25">
        <f>C25+C29</f>
        <v>-502.6666667</v>
      </c>
      <c r="D30" s="4">
        <v>176.0</v>
      </c>
      <c r="F30" s="4" t="s">
        <v>9</v>
      </c>
    </row>
    <row r="31" ht="15.75" customHeight="1">
      <c r="A31" s="4" t="s">
        <v>10</v>
      </c>
      <c r="B31" s="4"/>
      <c r="C31" s="4">
        <v>203.0</v>
      </c>
      <c r="D31" s="4">
        <v>191.0</v>
      </c>
      <c r="F31" s="4" t="s">
        <v>10</v>
      </c>
    </row>
    <row r="32" ht="15.75" customHeight="1">
      <c r="A32" s="4" t="s">
        <v>11</v>
      </c>
      <c r="B32" s="4"/>
      <c r="C32" s="4">
        <f>C30/C25</f>
        <v>1</v>
      </c>
      <c r="F32" s="4" t="s">
        <v>11</v>
      </c>
    </row>
    <row r="33" ht="15.75" customHeight="1">
      <c r="A33" s="4" t="s">
        <v>6</v>
      </c>
      <c r="B33" s="4"/>
      <c r="C33" s="4">
        <v>-712.666666666667</v>
      </c>
      <c r="D33" s="23">
        <v>-326.0</v>
      </c>
      <c r="E33" s="4">
        <v>-272.666666666667</v>
      </c>
      <c r="F33" s="4" t="s">
        <v>6</v>
      </c>
    </row>
    <row r="34" ht="15.75" customHeight="1">
      <c r="A34" s="4" t="s">
        <v>7</v>
      </c>
      <c r="B34" s="4"/>
      <c r="C34" s="4">
        <v>-782.666666666667</v>
      </c>
      <c r="D34" s="23">
        <v>-360.0</v>
      </c>
      <c r="E34" s="4">
        <v>-302.666666666667</v>
      </c>
      <c r="F34" s="4" t="s">
        <v>7</v>
      </c>
    </row>
    <row r="35" ht="15.75" customHeight="1">
      <c r="A35" s="24" t="s">
        <v>8</v>
      </c>
      <c r="B35" s="24"/>
      <c r="C35" s="4">
        <v>-852.666666666667</v>
      </c>
      <c r="D35" s="4">
        <v>-394.0</v>
      </c>
      <c r="E35" s="4">
        <v>-332.666666666667</v>
      </c>
      <c r="F35" s="24" t="s">
        <v>8</v>
      </c>
    </row>
    <row r="36" ht="15.75" customHeight="1">
      <c r="A36" s="24"/>
      <c r="B36" s="24"/>
      <c r="C36" s="4"/>
      <c r="D36" s="4"/>
      <c r="E36" s="4"/>
      <c r="F36" s="24"/>
    </row>
    <row r="37" ht="15.75" customHeight="1">
      <c r="C37" s="25"/>
    </row>
    <row r="38" ht="15.75" customHeight="1">
      <c r="A38" s="4" t="s">
        <v>9</v>
      </c>
      <c r="B38" s="4"/>
      <c r="C38" s="25">
        <f>C33+C37</f>
        <v>-712.6666667</v>
      </c>
      <c r="D38" s="4">
        <v>206.0</v>
      </c>
      <c r="F38" s="4" t="s">
        <v>9</v>
      </c>
    </row>
    <row r="39" ht="15.75" customHeight="1">
      <c r="A39" s="4" t="s">
        <v>10</v>
      </c>
      <c r="B39" s="4"/>
      <c r="C39" s="4">
        <v>204.0</v>
      </c>
      <c r="D39" s="4">
        <v>221.0</v>
      </c>
      <c r="F39" s="4" t="s">
        <v>10</v>
      </c>
    </row>
    <row r="40" ht="15.75" customHeight="1">
      <c r="A40" s="4" t="s">
        <v>11</v>
      </c>
      <c r="B40" s="4"/>
      <c r="C40" s="4">
        <f>C38/C33</f>
        <v>1</v>
      </c>
      <c r="F40" s="4" t="s">
        <v>11</v>
      </c>
    </row>
    <row r="41" ht="15.75" customHeight="1">
      <c r="A41" s="4" t="s">
        <v>6</v>
      </c>
      <c r="B41" s="4"/>
      <c r="C41" s="4">
        <v>-922.666666666667</v>
      </c>
      <c r="D41" s="23">
        <v>-428.0</v>
      </c>
      <c r="E41" s="4">
        <v>-362.666666666667</v>
      </c>
      <c r="F41" s="4" t="s">
        <v>6</v>
      </c>
    </row>
    <row r="42" ht="15.75" customHeight="1">
      <c r="A42" s="4" t="s">
        <v>7</v>
      </c>
      <c r="B42" s="4"/>
      <c r="C42" s="4">
        <v>-992.666666666667</v>
      </c>
      <c r="D42" s="23">
        <v>-462.0</v>
      </c>
      <c r="E42" s="4">
        <v>-392.666666666667</v>
      </c>
      <c r="F42" s="4" t="s">
        <v>7</v>
      </c>
    </row>
    <row r="43" ht="15.75" customHeight="1">
      <c r="A43" s="24" t="s">
        <v>8</v>
      </c>
      <c r="B43" s="24"/>
      <c r="C43" s="4">
        <v>-1062.66666666667</v>
      </c>
      <c r="D43" s="4">
        <v>-496.0</v>
      </c>
      <c r="E43" s="4">
        <v>-422.666666666667</v>
      </c>
      <c r="F43" s="24" t="s">
        <v>8</v>
      </c>
    </row>
    <row r="44" ht="15.75" customHeight="1">
      <c r="A44" s="24"/>
      <c r="B44" s="24"/>
      <c r="C44" s="4"/>
      <c r="D44" s="4"/>
      <c r="E44" s="4"/>
      <c r="F44" s="24"/>
    </row>
    <row r="45" ht="15.75" customHeight="1">
      <c r="C45" s="25"/>
    </row>
    <row r="46" ht="15.75" customHeight="1">
      <c r="A46" s="4" t="s">
        <v>9</v>
      </c>
      <c r="B46" s="4"/>
      <c r="C46" s="25">
        <f>C41+C45</f>
        <v>-922.6666667</v>
      </c>
      <c r="D46" s="4">
        <v>236.0</v>
      </c>
      <c r="F46" s="4" t="s">
        <v>9</v>
      </c>
    </row>
    <row r="47" ht="15.75" customHeight="1">
      <c r="A47" s="4" t="s">
        <v>10</v>
      </c>
      <c r="B47" s="4"/>
      <c r="C47" s="4">
        <v>205.0</v>
      </c>
      <c r="D47" s="4">
        <v>251.0</v>
      </c>
      <c r="F47" s="4" t="s">
        <v>10</v>
      </c>
    </row>
    <row r="48" ht="15.75" customHeight="1">
      <c r="A48" s="4" t="s">
        <v>11</v>
      </c>
      <c r="B48" s="4"/>
      <c r="C48" s="4">
        <f>C46/C41</f>
        <v>1</v>
      </c>
      <c r="F48" s="4" t="s">
        <v>11</v>
      </c>
    </row>
    <row r="49" ht="15.75" customHeight="1">
      <c r="A49" s="4" t="s">
        <v>6</v>
      </c>
      <c r="B49" s="4"/>
      <c r="C49" s="4">
        <v>-1132.66666666667</v>
      </c>
      <c r="D49" s="23">
        <v>-530.0</v>
      </c>
      <c r="E49" s="4">
        <v>-452.666666666667</v>
      </c>
      <c r="F49" s="4" t="s">
        <v>6</v>
      </c>
    </row>
    <row r="50" ht="15.75" customHeight="1">
      <c r="A50" s="4" t="s">
        <v>7</v>
      </c>
      <c r="B50" s="4"/>
      <c r="C50" s="4">
        <v>-1202.66666666667</v>
      </c>
      <c r="D50" s="23">
        <v>-564.0</v>
      </c>
      <c r="E50" s="4">
        <v>-482.666666666667</v>
      </c>
      <c r="F50" s="4" t="s">
        <v>7</v>
      </c>
    </row>
    <row r="51" ht="15.75" customHeight="1">
      <c r="A51" s="24" t="s">
        <v>8</v>
      </c>
      <c r="B51" s="24"/>
      <c r="C51" s="4">
        <v>-1272.66666666667</v>
      </c>
      <c r="D51" s="4">
        <v>-598.0</v>
      </c>
      <c r="E51" s="4">
        <v>-512.666666666667</v>
      </c>
      <c r="F51" s="24" t="s">
        <v>8</v>
      </c>
    </row>
    <row r="52" ht="15.75" customHeight="1">
      <c r="A52" s="24"/>
      <c r="B52" s="24"/>
      <c r="C52" s="4"/>
      <c r="D52" s="4"/>
      <c r="E52" s="4"/>
      <c r="F52" s="24"/>
    </row>
    <row r="53" ht="15.75" customHeight="1">
      <c r="C53" s="25"/>
    </row>
    <row r="54" ht="15.75" customHeight="1">
      <c r="A54" s="4" t="s">
        <v>9</v>
      </c>
      <c r="B54" s="4"/>
      <c r="C54" s="25">
        <f>C49+C53</f>
        <v>-1132.666667</v>
      </c>
      <c r="D54" s="4">
        <v>266.0</v>
      </c>
      <c r="F54" s="4" t="s">
        <v>9</v>
      </c>
    </row>
    <row r="55" ht="15.75" customHeight="1">
      <c r="A55" s="4" t="s">
        <v>10</v>
      </c>
      <c r="B55" s="4"/>
      <c r="C55" s="4">
        <v>206.0</v>
      </c>
      <c r="D55" s="4">
        <v>281.0</v>
      </c>
      <c r="F55" s="4" t="s">
        <v>10</v>
      </c>
    </row>
    <row r="56" ht="15.75" customHeight="1">
      <c r="A56" s="4" t="s">
        <v>11</v>
      </c>
      <c r="B56" s="4"/>
      <c r="C56" s="4">
        <f>C54/C49</f>
        <v>1</v>
      </c>
      <c r="F56" s="4" t="s">
        <v>11</v>
      </c>
    </row>
    <row r="57" ht="15.75" customHeight="1">
      <c r="A57" s="4" t="s">
        <v>6</v>
      </c>
      <c r="B57" s="4"/>
      <c r="C57" s="4">
        <v>-1342.66666666667</v>
      </c>
      <c r="D57" s="23">
        <v>-632.0</v>
      </c>
      <c r="E57" s="4">
        <v>-542.666666666667</v>
      </c>
      <c r="F57" s="4" t="s">
        <v>6</v>
      </c>
    </row>
    <row r="58" ht="15.75" customHeight="1">
      <c r="A58" s="4" t="s">
        <v>7</v>
      </c>
      <c r="B58" s="4"/>
      <c r="C58" s="4">
        <v>-1412.66666666667</v>
      </c>
      <c r="D58" s="23">
        <v>-666.0</v>
      </c>
      <c r="E58" s="4">
        <v>-572.666666666667</v>
      </c>
      <c r="F58" s="4" t="s">
        <v>7</v>
      </c>
    </row>
    <row r="59" ht="15.75" customHeight="1">
      <c r="A59" s="24" t="s">
        <v>8</v>
      </c>
      <c r="B59" s="24"/>
      <c r="C59" s="4">
        <v>-1482.66666666667</v>
      </c>
      <c r="D59" s="4">
        <v>-700.0</v>
      </c>
      <c r="E59" s="4">
        <v>-602.666666666667</v>
      </c>
      <c r="F59" s="24" t="s">
        <v>8</v>
      </c>
    </row>
    <row r="60" ht="15.75" customHeight="1">
      <c r="A60" s="24"/>
      <c r="B60" s="24"/>
      <c r="C60" s="4"/>
      <c r="D60" s="4"/>
      <c r="E60" s="4"/>
      <c r="F60" s="24"/>
    </row>
    <row r="61" ht="15.75" customHeight="1">
      <c r="C61" s="25"/>
    </row>
    <row r="62" ht="15.75" customHeight="1">
      <c r="A62" s="4" t="s">
        <v>9</v>
      </c>
      <c r="B62" s="4"/>
      <c r="C62" s="25">
        <f>C57+C61</f>
        <v>-1342.666667</v>
      </c>
      <c r="D62" s="4">
        <v>296.0</v>
      </c>
      <c r="F62" s="4" t="s">
        <v>9</v>
      </c>
    </row>
    <row r="63" ht="15.75" customHeight="1">
      <c r="A63" s="4" t="s">
        <v>10</v>
      </c>
      <c r="B63" s="4"/>
      <c r="C63" s="4">
        <v>207.0</v>
      </c>
      <c r="D63" s="4">
        <v>311.0</v>
      </c>
      <c r="F63" s="4" t="s">
        <v>10</v>
      </c>
    </row>
    <row r="64" ht="15.75" customHeight="1">
      <c r="A64" s="4" t="s">
        <v>11</v>
      </c>
      <c r="B64" s="4"/>
      <c r="C64" s="4">
        <f>C62/C57</f>
        <v>1</v>
      </c>
      <c r="F64" s="4" t="s">
        <v>11</v>
      </c>
    </row>
    <row r="65" ht="15.75" customHeight="1">
      <c r="A65" s="4" t="s">
        <v>6</v>
      </c>
      <c r="B65" s="4"/>
      <c r="C65" s="4">
        <v>-1552.66666666667</v>
      </c>
      <c r="D65" s="23">
        <v>-734.0</v>
      </c>
      <c r="E65" s="4">
        <v>-632.666666666667</v>
      </c>
      <c r="F65" s="4" t="s">
        <v>6</v>
      </c>
    </row>
    <row r="66" ht="15.75" customHeight="1">
      <c r="A66" s="4" t="s">
        <v>7</v>
      </c>
      <c r="B66" s="4"/>
      <c r="C66" s="4">
        <v>-1622.66666666667</v>
      </c>
      <c r="D66" s="23">
        <v>-768.0</v>
      </c>
      <c r="E66" s="4">
        <v>-662.666666666667</v>
      </c>
      <c r="F66" s="4" t="s">
        <v>7</v>
      </c>
    </row>
    <row r="67" ht="15.75" customHeight="1">
      <c r="A67" s="24" t="s">
        <v>8</v>
      </c>
      <c r="B67" s="24"/>
      <c r="C67" s="4">
        <v>-1692.66666666667</v>
      </c>
      <c r="D67" s="4">
        <v>-802.0</v>
      </c>
      <c r="E67" s="4">
        <v>-692.666666666667</v>
      </c>
      <c r="F67" s="24" t="s">
        <v>8</v>
      </c>
    </row>
    <row r="68" ht="15.75" customHeight="1">
      <c r="A68" s="24"/>
      <c r="B68" s="24"/>
      <c r="C68" s="4"/>
      <c r="D68" s="4"/>
      <c r="E68" s="4"/>
      <c r="F68" s="24"/>
    </row>
    <row r="69" ht="15.75" customHeight="1">
      <c r="C69" s="25"/>
    </row>
    <row r="70" ht="15.75" customHeight="1">
      <c r="A70" s="4" t="s">
        <v>9</v>
      </c>
      <c r="B70" s="4"/>
      <c r="C70" s="25">
        <f>C65+C69</f>
        <v>-1552.666667</v>
      </c>
      <c r="D70" s="4">
        <v>326.0</v>
      </c>
      <c r="F70" s="4" t="s">
        <v>9</v>
      </c>
    </row>
    <row r="71" ht="15.75" customHeight="1">
      <c r="A71" s="4" t="s">
        <v>10</v>
      </c>
      <c r="B71" s="4"/>
      <c r="C71" s="4">
        <v>208.0</v>
      </c>
      <c r="D71" s="4">
        <v>341.0</v>
      </c>
      <c r="F71" s="4" t="s">
        <v>10</v>
      </c>
    </row>
    <row r="72" ht="15.75" customHeight="1">
      <c r="A72" s="4" t="s">
        <v>11</v>
      </c>
      <c r="B72" s="4"/>
      <c r="C72" s="4">
        <f>C70/C65</f>
        <v>1</v>
      </c>
      <c r="F72" s="4" t="s">
        <v>11</v>
      </c>
    </row>
    <row r="73" ht="15.75" customHeight="1">
      <c r="A73" s="4" t="s">
        <v>6</v>
      </c>
      <c r="B73" s="4"/>
      <c r="C73" s="4">
        <v>-1762.66666666667</v>
      </c>
      <c r="D73" s="23">
        <v>-836.0</v>
      </c>
      <c r="E73" s="4">
        <v>-722.666666666667</v>
      </c>
      <c r="F73" s="4" t="s">
        <v>6</v>
      </c>
    </row>
    <row r="74" ht="15.75" customHeight="1">
      <c r="A74" s="4" t="s">
        <v>7</v>
      </c>
      <c r="B74" s="4"/>
      <c r="C74" s="4">
        <v>-1832.66666666667</v>
      </c>
      <c r="D74" s="23">
        <v>-870.0</v>
      </c>
      <c r="E74" s="4">
        <v>-752.666666666667</v>
      </c>
      <c r="F74" s="4" t="s">
        <v>7</v>
      </c>
    </row>
    <row r="75" ht="15.75" customHeight="1">
      <c r="A75" s="24" t="s">
        <v>8</v>
      </c>
      <c r="B75" s="24"/>
      <c r="C75" s="4">
        <v>-1902.66666666667</v>
      </c>
      <c r="D75" s="4">
        <v>-904.0</v>
      </c>
      <c r="E75" s="4">
        <v>-782.666666666667</v>
      </c>
      <c r="F75" s="24" t="s">
        <v>8</v>
      </c>
    </row>
    <row r="76" ht="15.75" customHeight="1">
      <c r="A76" s="24"/>
      <c r="B76" s="24"/>
      <c r="C76" s="4"/>
      <c r="D76" s="4"/>
      <c r="E76" s="4"/>
      <c r="F76" s="24"/>
    </row>
    <row r="77" ht="15.75" customHeight="1">
      <c r="C77" s="25"/>
    </row>
    <row r="78" ht="15.75" customHeight="1">
      <c r="A78" s="4" t="s">
        <v>9</v>
      </c>
      <c r="B78" s="4"/>
      <c r="C78" s="25">
        <f>C73+C77</f>
        <v>-1762.666667</v>
      </c>
      <c r="D78" s="4">
        <v>356.0</v>
      </c>
      <c r="F78" s="4" t="s">
        <v>9</v>
      </c>
    </row>
    <row r="79" ht="15.75" customHeight="1">
      <c r="A79" s="4" t="s">
        <v>10</v>
      </c>
      <c r="B79" s="4"/>
      <c r="C79" s="4">
        <v>209.0</v>
      </c>
      <c r="D79" s="4">
        <v>371.0</v>
      </c>
      <c r="F79" s="4" t="s">
        <v>10</v>
      </c>
    </row>
    <row r="80" ht="15.75" customHeight="1">
      <c r="A80" s="4" t="s">
        <v>11</v>
      </c>
      <c r="B80" s="4"/>
      <c r="C80" s="4">
        <f>C78/C73</f>
        <v>1</v>
      </c>
      <c r="F80" s="4" t="s">
        <v>11</v>
      </c>
    </row>
    <row r="81" ht="15.75" customHeight="1">
      <c r="A81" s="4" t="s">
        <v>6</v>
      </c>
      <c r="B81" s="4"/>
      <c r="C81" s="4">
        <v>-1972.66666666667</v>
      </c>
      <c r="D81" s="23">
        <v>-938.0</v>
      </c>
      <c r="E81" s="4">
        <v>-812.666666666667</v>
      </c>
      <c r="F81" s="4" t="s">
        <v>6</v>
      </c>
    </row>
    <row r="82" ht="15.75" customHeight="1">
      <c r="A82" s="4" t="s">
        <v>7</v>
      </c>
      <c r="B82" s="4"/>
      <c r="C82" s="4">
        <v>-2042.66666666667</v>
      </c>
      <c r="D82" s="23">
        <v>-972.0</v>
      </c>
      <c r="E82" s="4">
        <v>-842.666666666667</v>
      </c>
      <c r="F82" s="4" t="s">
        <v>7</v>
      </c>
    </row>
    <row r="83" ht="15.75" customHeight="1">
      <c r="A83" s="24" t="s">
        <v>8</v>
      </c>
      <c r="B83" s="24"/>
      <c r="C83" s="4">
        <v>-2112.66666666667</v>
      </c>
      <c r="D83" s="4">
        <v>-1006.0</v>
      </c>
      <c r="E83" s="4">
        <v>-872.666666666667</v>
      </c>
      <c r="F83" s="24" t="s">
        <v>8</v>
      </c>
    </row>
    <row r="84" ht="15.75" customHeight="1">
      <c r="A84" s="24"/>
      <c r="B84" s="24"/>
      <c r="C84" s="4"/>
      <c r="D84" s="4"/>
      <c r="E84" s="4"/>
      <c r="F84" s="24"/>
    </row>
    <row r="85" ht="15.75" customHeight="1">
      <c r="C85" s="25"/>
    </row>
    <row r="86" ht="15.75" customHeight="1">
      <c r="A86" s="4" t="s">
        <v>9</v>
      </c>
      <c r="B86" s="4"/>
      <c r="C86" s="25">
        <f>C81+C85</f>
        <v>-1972.666667</v>
      </c>
      <c r="D86" s="4">
        <v>386.0</v>
      </c>
      <c r="F86" s="4" t="s">
        <v>9</v>
      </c>
    </row>
    <row r="87" ht="15.75" customHeight="1">
      <c r="A87" s="4" t="s">
        <v>10</v>
      </c>
      <c r="B87" s="4"/>
      <c r="C87" s="4">
        <v>210.0</v>
      </c>
      <c r="D87" s="4">
        <v>401.0</v>
      </c>
      <c r="F87" s="4" t="s">
        <v>10</v>
      </c>
    </row>
    <row r="88" ht="15.75" customHeight="1">
      <c r="A88" s="4" t="s">
        <v>11</v>
      </c>
      <c r="B88" s="4"/>
      <c r="C88" s="4">
        <f>C86/C81</f>
        <v>1</v>
      </c>
      <c r="F88" s="4" t="s">
        <v>11</v>
      </c>
    </row>
    <row r="89" ht="15.75" customHeight="1">
      <c r="A89" s="4" t="s">
        <v>6</v>
      </c>
      <c r="B89" s="4"/>
      <c r="C89" s="4">
        <v>-2182.66666666667</v>
      </c>
      <c r="D89" s="23">
        <v>-1040.0</v>
      </c>
      <c r="E89" s="4">
        <v>-902.666666666667</v>
      </c>
      <c r="F89" s="4" t="s">
        <v>6</v>
      </c>
    </row>
    <row r="90" ht="15.75" customHeight="1">
      <c r="A90" s="4" t="s">
        <v>7</v>
      </c>
      <c r="B90" s="4"/>
      <c r="C90" s="4">
        <v>-2252.66666666667</v>
      </c>
      <c r="D90" s="23">
        <v>-1074.0</v>
      </c>
      <c r="E90" s="4">
        <v>-932.666666666667</v>
      </c>
      <c r="F90" s="4" t="s">
        <v>7</v>
      </c>
    </row>
    <row r="91" ht="15.75" customHeight="1">
      <c r="A91" s="24" t="s">
        <v>8</v>
      </c>
      <c r="B91" s="24"/>
      <c r="C91" s="4">
        <v>-2322.66666666667</v>
      </c>
      <c r="D91" s="4">
        <v>-1108.0</v>
      </c>
      <c r="E91" s="4">
        <v>-962.666666666667</v>
      </c>
      <c r="F91" s="24" t="s">
        <v>8</v>
      </c>
    </row>
    <row r="92" ht="15.75" customHeight="1">
      <c r="A92" s="24"/>
      <c r="B92" s="24"/>
      <c r="C92" s="4"/>
      <c r="D92" s="4"/>
      <c r="E92" s="4"/>
      <c r="F92" s="24"/>
    </row>
    <row r="93" ht="15.75" customHeight="1">
      <c r="C93" s="25"/>
    </row>
    <row r="94" ht="15.75" customHeight="1">
      <c r="A94" s="4" t="s">
        <v>9</v>
      </c>
      <c r="B94" s="4"/>
      <c r="C94" s="25">
        <f>C89+C93</f>
        <v>-2182.666667</v>
      </c>
      <c r="D94" s="4">
        <v>416.0</v>
      </c>
      <c r="F94" s="4" t="s">
        <v>9</v>
      </c>
    </row>
    <row r="95" ht="15.75" customHeight="1">
      <c r="A95" s="4" t="s">
        <v>10</v>
      </c>
      <c r="B95" s="4"/>
      <c r="C95" s="4">
        <v>211.0</v>
      </c>
      <c r="D95" s="4">
        <v>431.0</v>
      </c>
      <c r="F95" s="4" t="s">
        <v>10</v>
      </c>
    </row>
    <row r="96" ht="15.75" customHeight="1">
      <c r="A96" s="4" t="s">
        <v>11</v>
      </c>
      <c r="B96" s="4"/>
      <c r="C96" s="4">
        <f>C94/C89</f>
        <v>1</v>
      </c>
      <c r="F96" s="4" t="s">
        <v>11</v>
      </c>
    </row>
    <row r="97" ht="15.75" customHeight="1">
      <c r="A97" s="4" t="s">
        <v>6</v>
      </c>
      <c r="B97" s="4"/>
      <c r="C97" s="4">
        <v>-2392.66666666667</v>
      </c>
      <c r="D97" s="23">
        <v>-1142.0</v>
      </c>
      <c r="E97" s="4">
        <v>-992.666666666667</v>
      </c>
      <c r="F97" s="4" t="s">
        <v>6</v>
      </c>
    </row>
    <row r="98" ht="15.75" customHeight="1">
      <c r="A98" s="4" t="s">
        <v>7</v>
      </c>
      <c r="B98" s="4"/>
      <c r="C98" s="4">
        <v>-2462.66666666667</v>
      </c>
      <c r="D98" s="23">
        <v>-1176.0</v>
      </c>
      <c r="E98" s="4">
        <v>-1022.66666666667</v>
      </c>
      <c r="F98" s="4" t="s">
        <v>7</v>
      </c>
    </row>
    <row r="99" ht="15.75" customHeight="1">
      <c r="A99" s="24" t="s">
        <v>8</v>
      </c>
      <c r="B99" s="24"/>
      <c r="C99" s="4">
        <v>-2532.66666666667</v>
      </c>
      <c r="D99" s="4">
        <v>-1210.0</v>
      </c>
      <c r="E99" s="4">
        <v>-1052.66666666667</v>
      </c>
      <c r="F99" s="24" t="s">
        <v>8</v>
      </c>
    </row>
    <row r="100" ht="15.75" customHeight="1">
      <c r="A100" s="24"/>
      <c r="B100" s="24"/>
      <c r="C100" s="4"/>
      <c r="D100" s="4"/>
      <c r="E100" s="4"/>
      <c r="F100" s="24"/>
    </row>
    <row r="101" ht="15.75" customHeight="1">
      <c r="C101" s="25"/>
    </row>
    <row r="102" ht="15.75" customHeight="1">
      <c r="A102" s="4" t="s">
        <v>9</v>
      </c>
      <c r="B102" s="4"/>
      <c r="C102" s="25">
        <f>C97+C101</f>
        <v>-2392.666667</v>
      </c>
      <c r="D102" s="4">
        <v>446.0</v>
      </c>
      <c r="F102" s="4" t="s">
        <v>9</v>
      </c>
    </row>
    <row r="103" ht="15.75" customHeight="1">
      <c r="A103" s="4" t="s">
        <v>10</v>
      </c>
      <c r="B103" s="4"/>
      <c r="C103" s="4">
        <v>212.0</v>
      </c>
      <c r="D103" s="4">
        <v>461.0</v>
      </c>
      <c r="F103" s="4" t="s">
        <v>10</v>
      </c>
    </row>
    <row r="104" ht="15.75" customHeight="1">
      <c r="A104" s="4" t="s">
        <v>11</v>
      </c>
      <c r="B104" s="4"/>
      <c r="C104" s="4">
        <f>C102/C97</f>
        <v>1</v>
      </c>
      <c r="F104" s="4" t="s">
        <v>11</v>
      </c>
    </row>
    <row r="105" ht="15.75" customHeight="1">
      <c r="A105" s="4" t="s">
        <v>6</v>
      </c>
      <c r="B105" s="4"/>
      <c r="C105" s="4">
        <v>-2602.66666666667</v>
      </c>
      <c r="D105" s="23">
        <v>-1244.0</v>
      </c>
      <c r="E105" s="4">
        <v>-1082.66666666667</v>
      </c>
      <c r="F105" s="4" t="s">
        <v>6</v>
      </c>
    </row>
    <row r="106" ht="15.75" customHeight="1">
      <c r="A106" s="4" t="s">
        <v>7</v>
      </c>
      <c r="B106" s="4"/>
      <c r="C106" s="4">
        <v>-2672.66666666667</v>
      </c>
      <c r="D106" s="23">
        <v>-1278.0</v>
      </c>
      <c r="E106" s="4">
        <v>-1112.66666666667</v>
      </c>
      <c r="F106" s="4" t="s">
        <v>7</v>
      </c>
    </row>
    <row r="107" ht="15.75" customHeight="1">
      <c r="A107" s="24" t="s">
        <v>8</v>
      </c>
      <c r="B107" s="24"/>
      <c r="C107" s="4">
        <v>-2742.66666666667</v>
      </c>
      <c r="D107" s="4">
        <v>-1312.0</v>
      </c>
      <c r="E107" s="4">
        <v>-1142.66666666667</v>
      </c>
      <c r="F107" s="24" t="s">
        <v>8</v>
      </c>
    </row>
    <row r="108" ht="15.75" customHeight="1">
      <c r="A108" s="24"/>
      <c r="B108" s="24"/>
      <c r="C108" s="4"/>
      <c r="D108" s="4"/>
      <c r="E108" s="4"/>
      <c r="F108" s="24"/>
    </row>
    <row r="109" ht="15.75" customHeight="1">
      <c r="C109" s="25"/>
    </row>
    <row r="110" ht="15.75" customHeight="1">
      <c r="A110" s="4" t="s">
        <v>9</v>
      </c>
      <c r="B110" s="4"/>
      <c r="C110" s="25">
        <f>C105+C109</f>
        <v>-2602.666667</v>
      </c>
      <c r="D110" s="4">
        <v>476.0</v>
      </c>
      <c r="F110" s="4" t="s">
        <v>9</v>
      </c>
    </row>
    <row r="111" ht="15.75" customHeight="1">
      <c r="A111" s="4" t="s">
        <v>10</v>
      </c>
      <c r="B111" s="4"/>
      <c r="C111" s="4">
        <v>213.0</v>
      </c>
      <c r="D111" s="4">
        <v>491.0</v>
      </c>
      <c r="F111" s="4" t="s">
        <v>10</v>
      </c>
    </row>
    <row r="112" ht="15.75" customHeight="1">
      <c r="A112" s="4" t="s">
        <v>11</v>
      </c>
      <c r="B112" s="4"/>
      <c r="C112" s="4">
        <f>C110/C105</f>
        <v>1</v>
      </c>
      <c r="F112" s="4" t="s">
        <v>11</v>
      </c>
    </row>
    <row r="113" ht="15.75" customHeight="1">
      <c r="A113" s="4" t="s">
        <v>6</v>
      </c>
      <c r="B113" s="4"/>
      <c r="C113" s="4">
        <v>-2812.66666666667</v>
      </c>
      <c r="D113" s="23">
        <v>-1346.0</v>
      </c>
      <c r="E113" s="4">
        <v>-1172.66666666667</v>
      </c>
      <c r="F113" s="4" t="s">
        <v>6</v>
      </c>
    </row>
    <row r="114" ht="15.75" customHeight="1">
      <c r="A114" s="4" t="s">
        <v>7</v>
      </c>
      <c r="B114" s="4"/>
      <c r="C114" s="4">
        <v>-2882.66666666667</v>
      </c>
      <c r="D114" s="23">
        <v>-1380.0</v>
      </c>
      <c r="E114" s="4">
        <v>-1202.66666666667</v>
      </c>
      <c r="F114" s="4" t="s">
        <v>7</v>
      </c>
    </row>
    <row r="115" ht="15.75" customHeight="1">
      <c r="A115" s="24" t="s">
        <v>8</v>
      </c>
      <c r="B115" s="24"/>
      <c r="C115" s="4">
        <v>-2952.66666666667</v>
      </c>
      <c r="D115" s="4">
        <v>-1414.0</v>
      </c>
      <c r="E115" s="4">
        <v>-1232.66666666667</v>
      </c>
      <c r="F115" s="24" t="s">
        <v>8</v>
      </c>
    </row>
    <row r="116" ht="15.75" customHeight="1">
      <c r="A116" s="24"/>
      <c r="B116" s="24"/>
      <c r="C116" s="4"/>
      <c r="D116" s="4"/>
      <c r="E116" s="4"/>
      <c r="F116" s="24"/>
    </row>
    <row r="117" ht="15.75" customHeight="1">
      <c r="C117" s="25"/>
    </row>
    <row r="118" ht="15.75" customHeight="1">
      <c r="A118" s="4" t="s">
        <v>9</v>
      </c>
      <c r="B118" s="4"/>
      <c r="C118" s="25">
        <f>C113+C117</f>
        <v>-2812.666667</v>
      </c>
      <c r="D118" s="4">
        <v>506.0</v>
      </c>
      <c r="F118" s="4" t="s">
        <v>9</v>
      </c>
    </row>
    <row r="119" ht="15.75" customHeight="1">
      <c r="A119" s="4" t="s">
        <v>10</v>
      </c>
      <c r="B119" s="4"/>
      <c r="C119" s="4">
        <v>214.0</v>
      </c>
      <c r="D119" s="4">
        <v>521.0</v>
      </c>
      <c r="F119" s="4" t="s">
        <v>10</v>
      </c>
    </row>
    <row r="120" ht="15.75" customHeight="1">
      <c r="A120" s="4" t="s">
        <v>11</v>
      </c>
      <c r="B120" s="4"/>
      <c r="C120" s="4">
        <f>C118/C113</f>
        <v>1</v>
      </c>
      <c r="F120" s="4" t="s">
        <v>11</v>
      </c>
    </row>
    <row r="121" ht="15.75" customHeight="1">
      <c r="A121" s="4" t="s">
        <v>6</v>
      </c>
      <c r="B121" s="4"/>
      <c r="C121" s="4">
        <v>-3022.66666666667</v>
      </c>
      <c r="D121" s="23">
        <v>-1448.0</v>
      </c>
      <c r="E121" s="4">
        <v>-1262.66666666667</v>
      </c>
      <c r="F121" s="4" t="s">
        <v>6</v>
      </c>
    </row>
    <row r="122" ht="15.75" customHeight="1">
      <c r="A122" s="4" t="s">
        <v>7</v>
      </c>
      <c r="B122" s="4"/>
      <c r="C122" s="4">
        <v>-3092.66666666667</v>
      </c>
      <c r="D122" s="23">
        <v>-1482.0</v>
      </c>
      <c r="E122" s="4">
        <v>-1292.66666666667</v>
      </c>
      <c r="F122" s="4" t="s">
        <v>7</v>
      </c>
    </row>
    <row r="123" ht="15.75" customHeight="1">
      <c r="A123" s="24" t="s">
        <v>8</v>
      </c>
      <c r="B123" s="24"/>
      <c r="C123" s="4">
        <v>-3162.66666666667</v>
      </c>
      <c r="D123" s="4">
        <v>-1516.0</v>
      </c>
      <c r="E123" s="4">
        <v>-1322.66666666667</v>
      </c>
      <c r="F123" s="24" t="s">
        <v>8</v>
      </c>
    </row>
    <row r="124" ht="15.75" customHeight="1">
      <c r="A124" s="24"/>
      <c r="B124" s="24"/>
      <c r="C124" s="4"/>
      <c r="D124" s="4"/>
      <c r="E124" s="4"/>
      <c r="F124" s="24"/>
    </row>
    <row r="125" ht="15.75" customHeight="1">
      <c r="C125" s="25"/>
    </row>
    <row r="126" ht="15.75" customHeight="1">
      <c r="A126" s="4" t="s">
        <v>9</v>
      </c>
      <c r="B126" s="4"/>
      <c r="C126" s="25">
        <f>C121+C125</f>
        <v>-3022.666667</v>
      </c>
      <c r="D126" s="4">
        <v>536.0</v>
      </c>
      <c r="F126" s="4" t="s">
        <v>9</v>
      </c>
    </row>
    <row r="127" ht="15.75" customHeight="1">
      <c r="A127" s="4" t="s">
        <v>10</v>
      </c>
      <c r="B127" s="4"/>
      <c r="C127" s="4">
        <v>215.0</v>
      </c>
      <c r="D127" s="4">
        <v>551.0</v>
      </c>
      <c r="F127" s="4" t="s">
        <v>10</v>
      </c>
    </row>
    <row r="128" ht="15.75" customHeight="1">
      <c r="A128" s="4" t="s">
        <v>11</v>
      </c>
      <c r="B128" s="4"/>
      <c r="C128" s="4">
        <f>C126/C121</f>
        <v>1</v>
      </c>
      <c r="F128" s="4" t="s">
        <v>11</v>
      </c>
    </row>
    <row r="129" ht="15.75" customHeight="1">
      <c r="A129" s="4" t="s">
        <v>6</v>
      </c>
      <c r="B129" s="4"/>
      <c r="C129" s="4">
        <v>-3232.66666666667</v>
      </c>
      <c r="D129" s="23">
        <v>-1550.0</v>
      </c>
      <c r="E129" s="4">
        <v>-1352.66666666667</v>
      </c>
      <c r="F129" s="4" t="s">
        <v>6</v>
      </c>
    </row>
    <row r="130" ht="15.75" customHeight="1">
      <c r="A130" s="4" t="s">
        <v>7</v>
      </c>
      <c r="B130" s="4"/>
      <c r="C130" s="4">
        <v>-3302.66666666667</v>
      </c>
      <c r="D130" s="23">
        <v>-1584.0</v>
      </c>
      <c r="E130" s="4">
        <v>-1382.66666666667</v>
      </c>
      <c r="F130" s="4" t="s">
        <v>7</v>
      </c>
    </row>
    <row r="131" ht="15.75" customHeight="1">
      <c r="A131" s="24" t="s">
        <v>8</v>
      </c>
      <c r="B131" s="24"/>
      <c r="C131" s="4">
        <v>-3372.66666666667</v>
      </c>
      <c r="D131" s="4">
        <v>-1618.0</v>
      </c>
      <c r="E131" s="4">
        <v>-1412.66666666667</v>
      </c>
      <c r="F131" s="24" t="s">
        <v>8</v>
      </c>
    </row>
    <row r="132" ht="15.75" customHeight="1">
      <c r="A132" s="24"/>
      <c r="B132" s="24"/>
      <c r="C132" s="4"/>
      <c r="D132" s="4"/>
      <c r="E132" s="4"/>
      <c r="F132" s="24"/>
    </row>
    <row r="133" ht="15.75" customHeight="1">
      <c r="C133" s="25"/>
    </row>
    <row r="134" ht="15.75" customHeight="1">
      <c r="A134" s="4" t="s">
        <v>9</v>
      </c>
      <c r="B134" s="4"/>
      <c r="C134" s="25">
        <f>C129+C133</f>
        <v>-3232.666667</v>
      </c>
      <c r="D134" s="4">
        <v>566.0</v>
      </c>
      <c r="F134" s="4" t="s">
        <v>9</v>
      </c>
    </row>
    <row r="135" ht="15.75" customHeight="1">
      <c r="A135" s="4" t="s">
        <v>10</v>
      </c>
      <c r="B135" s="4"/>
      <c r="C135" s="4">
        <v>216.0</v>
      </c>
      <c r="D135" s="4">
        <v>581.0</v>
      </c>
      <c r="F135" s="4" t="s">
        <v>10</v>
      </c>
    </row>
    <row r="136" ht="15.75" customHeight="1">
      <c r="A136" s="4" t="s">
        <v>11</v>
      </c>
      <c r="B136" s="4"/>
      <c r="C136" s="4">
        <f>C134/C129</f>
        <v>1</v>
      </c>
      <c r="F136" s="4" t="s">
        <v>11</v>
      </c>
    </row>
    <row r="137" ht="15.75" customHeight="1">
      <c r="A137" s="4" t="s">
        <v>6</v>
      </c>
      <c r="B137" s="4"/>
      <c r="C137" s="4">
        <v>-3442.66666666667</v>
      </c>
      <c r="D137" s="23">
        <v>-1652.0</v>
      </c>
      <c r="E137" s="4">
        <v>-1442.66666666667</v>
      </c>
      <c r="F137" s="4" t="s">
        <v>6</v>
      </c>
    </row>
    <row r="138" ht="15.75" customHeight="1">
      <c r="A138" s="4" t="s">
        <v>7</v>
      </c>
      <c r="B138" s="4"/>
      <c r="C138" s="4">
        <v>-3512.66666666667</v>
      </c>
      <c r="D138" s="23">
        <v>-1686.0</v>
      </c>
      <c r="E138" s="4">
        <v>-1472.66666666667</v>
      </c>
      <c r="F138" s="4" t="s">
        <v>7</v>
      </c>
    </row>
    <row r="139" ht="15.75" customHeight="1">
      <c r="A139" s="24" t="s">
        <v>8</v>
      </c>
      <c r="B139" s="24"/>
      <c r="C139" s="4">
        <v>-3582.66666666667</v>
      </c>
      <c r="D139" s="4">
        <v>-1720.0</v>
      </c>
      <c r="E139" s="4">
        <v>-1502.66666666667</v>
      </c>
      <c r="F139" s="24" t="s">
        <v>8</v>
      </c>
    </row>
    <row r="140" ht="15.75" customHeight="1">
      <c r="A140" s="24"/>
      <c r="B140" s="24"/>
      <c r="C140" s="4"/>
      <c r="D140" s="4"/>
      <c r="E140" s="4"/>
      <c r="F140" s="24"/>
    </row>
    <row r="141" ht="15.75" customHeight="1">
      <c r="C141" s="25"/>
    </row>
    <row r="142" ht="15.75" customHeight="1">
      <c r="A142" s="4" t="s">
        <v>9</v>
      </c>
      <c r="B142" s="4"/>
      <c r="C142" s="25">
        <f>C137+C141</f>
        <v>-3442.666667</v>
      </c>
      <c r="D142" s="4">
        <v>596.0</v>
      </c>
      <c r="F142" s="4" t="s">
        <v>9</v>
      </c>
    </row>
    <row r="143" ht="15.75" customHeight="1">
      <c r="A143" s="4" t="s">
        <v>10</v>
      </c>
      <c r="B143" s="4"/>
      <c r="C143" s="4">
        <v>217.0</v>
      </c>
      <c r="D143" s="4">
        <v>611.0</v>
      </c>
      <c r="F143" s="4" t="s">
        <v>10</v>
      </c>
    </row>
    <row r="144" ht="15.75" customHeight="1">
      <c r="A144" s="4" t="s">
        <v>11</v>
      </c>
      <c r="B144" s="4"/>
      <c r="C144" s="4">
        <f>C142/C137</f>
        <v>1</v>
      </c>
      <c r="F144" s="4" t="s">
        <v>11</v>
      </c>
    </row>
    <row r="145" ht="15.75" customHeight="1">
      <c r="A145" s="4" t="s">
        <v>6</v>
      </c>
      <c r="B145" s="4"/>
      <c r="C145" s="4">
        <v>-3652.66666666667</v>
      </c>
      <c r="D145" s="23">
        <v>-1754.0</v>
      </c>
      <c r="E145" s="4">
        <v>-1532.66666666667</v>
      </c>
      <c r="F145" s="4" t="s">
        <v>6</v>
      </c>
    </row>
    <row r="146" ht="15.75" customHeight="1">
      <c r="A146" s="4" t="s">
        <v>7</v>
      </c>
      <c r="B146" s="4"/>
      <c r="C146" s="4">
        <v>-3722.66666666667</v>
      </c>
      <c r="D146" s="23">
        <v>-1788.0</v>
      </c>
      <c r="E146" s="4">
        <v>-1562.66666666667</v>
      </c>
      <c r="F146" s="4" t="s">
        <v>7</v>
      </c>
    </row>
    <row r="147" ht="15.75" customHeight="1">
      <c r="A147" s="24" t="s">
        <v>8</v>
      </c>
      <c r="B147" s="24"/>
      <c r="C147" s="4">
        <v>-3792.66666666667</v>
      </c>
      <c r="D147" s="4">
        <v>-1822.0</v>
      </c>
      <c r="E147" s="4">
        <v>-1592.66666666667</v>
      </c>
      <c r="F147" s="24" t="s">
        <v>8</v>
      </c>
    </row>
    <row r="148" ht="15.75" customHeight="1">
      <c r="A148" s="24"/>
      <c r="B148" s="24"/>
      <c r="C148" s="4"/>
      <c r="D148" s="4"/>
      <c r="E148" s="4"/>
      <c r="F148" s="24"/>
    </row>
    <row r="149" ht="15.75" customHeight="1">
      <c r="C149" s="25"/>
    </row>
    <row r="150" ht="15.75" customHeight="1">
      <c r="A150" s="4" t="s">
        <v>9</v>
      </c>
      <c r="B150" s="4"/>
      <c r="C150" s="25">
        <f>C145+C149</f>
        <v>-3652.666667</v>
      </c>
      <c r="D150" s="4">
        <v>626.0</v>
      </c>
      <c r="F150" s="4" t="s">
        <v>9</v>
      </c>
    </row>
    <row r="151" ht="15.75" customHeight="1">
      <c r="A151" s="4" t="s">
        <v>10</v>
      </c>
      <c r="B151" s="4"/>
      <c r="C151" s="4">
        <v>218.0</v>
      </c>
      <c r="D151" s="4">
        <v>641.0</v>
      </c>
      <c r="F151" s="4" t="s">
        <v>10</v>
      </c>
    </row>
    <row r="152" ht="15.75" customHeight="1">
      <c r="A152" s="4" t="s">
        <v>11</v>
      </c>
      <c r="B152" s="4"/>
      <c r="C152" s="4">
        <f>C150/C145</f>
        <v>1</v>
      </c>
      <c r="F152" s="4" t="s">
        <v>11</v>
      </c>
    </row>
    <row r="153" ht="15.75" customHeight="1">
      <c r="A153" s="4" t="s">
        <v>6</v>
      </c>
      <c r="B153" s="4"/>
      <c r="C153" s="4">
        <v>-3862.66666666667</v>
      </c>
      <c r="D153" s="23">
        <v>-1856.0</v>
      </c>
      <c r="E153" s="4">
        <v>-1622.66666666667</v>
      </c>
      <c r="F153" s="4" t="s">
        <v>6</v>
      </c>
    </row>
    <row r="154" ht="15.75" customHeight="1">
      <c r="A154" s="4" t="s">
        <v>7</v>
      </c>
      <c r="B154" s="4"/>
      <c r="C154" s="4">
        <v>-3932.66666666667</v>
      </c>
      <c r="D154" s="23">
        <v>-1890.0</v>
      </c>
      <c r="E154" s="4">
        <v>-1652.66666666667</v>
      </c>
      <c r="F154" s="4" t="s">
        <v>7</v>
      </c>
    </row>
    <row r="155" ht="15.75" customHeight="1">
      <c r="A155" s="24" t="s">
        <v>8</v>
      </c>
      <c r="B155" s="24"/>
      <c r="C155" s="4">
        <v>-4002.66666666667</v>
      </c>
      <c r="D155" s="4">
        <v>-1924.0</v>
      </c>
      <c r="E155" s="4">
        <v>-1682.66666666667</v>
      </c>
      <c r="F155" s="24" t="s">
        <v>8</v>
      </c>
    </row>
    <row r="156" ht="15.75" customHeight="1">
      <c r="A156" s="24"/>
      <c r="B156" s="24"/>
      <c r="C156" s="4"/>
      <c r="D156" s="4"/>
      <c r="E156" s="4"/>
      <c r="F156" s="24"/>
    </row>
    <row r="157" ht="15.75" customHeight="1">
      <c r="C157" s="25"/>
    </row>
    <row r="158" ht="15.75" customHeight="1">
      <c r="A158" s="4" t="s">
        <v>9</v>
      </c>
      <c r="B158" s="4"/>
      <c r="C158" s="25">
        <f>C153+C157</f>
        <v>-3862.666667</v>
      </c>
      <c r="D158" s="4">
        <v>656.0</v>
      </c>
      <c r="F158" s="4" t="s">
        <v>9</v>
      </c>
    </row>
    <row r="159" ht="15.75" customHeight="1">
      <c r="A159" s="4" t="s">
        <v>10</v>
      </c>
      <c r="B159" s="4"/>
      <c r="C159" s="4">
        <v>219.0</v>
      </c>
      <c r="D159" s="4">
        <v>671.0</v>
      </c>
      <c r="F159" s="4" t="s">
        <v>10</v>
      </c>
    </row>
    <row r="160" ht="15.75" customHeight="1">
      <c r="A160" s="4" t="s">
        <v>11</v>
      </c>
      <c r="B160" s="4"/>
      <c r="C160" s="4">
        <f>C158/C153</f>
        <v>1</v>
      </c>
      <c r="F160" s="4" t="s">
        <v>11</v>
      </c>
    </row>
    <row r="161" ht="15.75" customHeight="1">
      <c r="A161" s="4" t="s">
        <v>6</v>
      </c>
      <c r="B161" s="4"/>
      <c r="C161" s="4">
        <v>-4072.66666666667</v>
      </c>
      <c r="D161" s="23">
        <v>-1958.0</v>
      </c>
      <c r="E161" s="4">
        <v>-1712.66666666667</v>
      </c>
      <c r="F161" s="4" t="s">
        <v>6</v>
      </c>
    </row>
    <row r="162" ht="15.75" customHeight="1">
      <c r="A162" s="4" t="s">
        <v>7</v>
      </c>
      <c r="B162" s="4"/>
      <c r="C162" s="4">
        <v>-4142.66666666667</v>
      </c>
      <c r="D162" s="23">
        <v>-1992.0</v>
      </c>
      <c r="E162" s="4">
        <v>-1742.66666666667</v>
      </c>
      <c r="F162" s="4" t="s">
        <v>7</v>
      </c>
    </row>
    <row r="163" ht="15.75" customHeight="1">
      <c r="A163" s="24" t="s">
        <v>8</v>
      </c>
      <c r="B163" s="24"/>
      <c r="C163" s="4">
        <v>-4212.66666666667</v>
      </c>
      <c r="D163" s="4">
        <v>-2026.0</v>
      </c>
      <c r="E163" s="4">
        <v>-1772.66666666667</v>
      </c>
      <c r="F163" s="24" t="s">
        <v>8</v>
      </c>
    </row>
    <row r="164" ht="15.75" customHeight="1">
      <c r="A164" s="24"/>
      <c r="B164" s="24"/>
      <c r="C164" s="4"/>
      <c r="D164" s="4"/>
      <c r="E164" s="4"/>
      <c r="F164" s="24"/>
    </row>
    <row r="165" ht="15.75" customHeight="1">
      <c r="C165" s="25"/>
    </row>
    <row r="166" ht="15.75" customHeight="1">
      <c r="A166" s="4" t="s">
        <v>9</v>
      </c>
      <c r="B166" s="4"/>
      <c r="C166" s="25">
        <f>C161+C165</f>
        <v>-4072.666667</v>
      </c>
      <c r="D166" s="4">
        <v>686.0</v>
      </c>
      <c r="F166" s="4" t="s">
        <v>9</v>
      </c>
    </row>
    <row r="167" ht="15.75" customHeight="1">
      <c r="A167" s="4" t="s">
        <v>10</v>
      </c>
      <c r="B167" s="4"/>
      <c r="C167" s="4">
        <v>220.0</v>
      </c>
      <c r="D167" s="4">
        <v>701.0</v>
      </c>
      <c r="F167" s="4" t="s">
        <v>10</v>
      </c>
    </row>
    <row r="168" ht="15.75" customHeight="1">
      <c r="A168" s="4" t="s">
        <v>11</v>
      </c>
      <c r="B168" s="4"/>
      <c r="C168" s="4">
        <f>C166/C161</f>
        <v>1</v>
      </c>
      <c r="F168" s="4" t="s">
        <v>11</v>
      </c>
    </row>
    <row r="169" ht="15.75" customHeight="1">
      <c r="A169" s="4" t="s">
        <v>6</v>
      </c>
      <c r="B169" s="4"/>
      <c r="C169" s="4">
        <v>-4282.66666666667</v>
      </c>
      <c r="D169" s="23">
        <v>-2060.0</v>
      </c>
      <c r="E169" s="4">
        <v>-1802.66666666667</v>
      </c>
      <c r="F169" s="4" t="s">
        <v>6</v>
      </c>
    </row>
    <row r="170" ht="15.75" customHeight="1">
      <c r="A170" s="4" t="s">
        <v>7</v>
      </c>
      <c r="B170" s="4"/>
      <c r="C170" s="4">
        <v>-4352.66666666667</v>
      </c>
      <c r="D170" s="23">
        <v>-2094.0</v>
      </c>
      <c r="E170" s="4">
        <v>-1832.66666666667</v>
      </c>
      <c r="F170" s="4" t="s">
        <v>7</v>
      </c>
    </row>
    <row r="171" ht="15.75" customHeight="1">
      <c r="A171" s="24" t="s">
        <v>8</v>
      </c>
      <c r="B171" s="24"/>
      <c r="C171" s="4">
        <v>-4422.66666666667</v>
      </c>
      <c r="D171" s="4">
        <v>-2128.0</v>
      </c>
      <c r="E171" s="4">
        <v>-1862.66666666667</v>
      </c>
      <c r="F171" s="24" t="s">
        <v>8</v>
      </c>
    </row>
    <row r="172" ht="15.75" customHeight="1">
      <c r="A172" s="24"/>
      <c r="B172" s="24"/>
      <c r="C172" s="4"/>
      <c r="D172" s="4"/>
      <c r="E172" s="4"/>
      <c r="F172" s="24"/>
    </row>
    <row r="173" ht="15.75" customHeight="1">
      <c r="C173" s="25"/>
    </row>
    <row r="174" ht="15.75" customHeight="1">
      <c r="A174" s="4" t="s">
        <v>9</v>
      </c>
      <c r="B174" s="4"/>
      <c r="C174" s="25">
        <f>C169+C173</f>
        <v>-4282.666667</v>
      </c>
      <c r="D174" s="4">
        <v>716.0</v>
      </c>
      <c r="F174" s="4" t="s">
        <v>9</v>
      </c>
    </row>
    <row r="175" ht="15.75" customHeight="1">
      <c r="A175" s="4" t="s">
        <v>10</v>
      </c>
      <c r="B175" s="4"/>
      <c r="C175" s="4">
        <v>221.0</v>
      </c>
      <c r="D175" s="4">
        <v>731.0</v>
      </c>
      <c r="F175" s="4" t="s">
        <v>10</v>
      </c>
    </row>
    <row r="176" ht="15.75" customHeight="1">
      <c r="A176" s="4" t="s">
        <v>11</v>
      </c>
      <c r="B176" s="4"/>
      <c r="C176" s="4">
        <f>C174/C169</f>
        <v>1</v>
      </c>
      <c r="F176" s="4" t="s">
        <v>11</v>
      </c>
    </row>
    <row r="177" ht="15.75" customHeight="1">
      <c r="A177" s="4" t="s">
        <v>6</v>
      </c>
      <c r="B177" s="4"/>
      <c r="C177" s="4">
        <v>-4492.66666666667</v>
      </c>
      <c r="D177" s="23">
        <v>-2162.0</v>
      </c>
      <c r="E177" s="4">
        <v>-1892.66666666667</v>
      </c>
      <c r="F177" s="4" t="s">
        <v>6</v>
      </c>
    </row>
    <row r="178" ht="15.75" customHeight="1">
      <c r="A178" s="4" t="s">
        <v>7</v>
      </c>
      <c r="B178" s="4"/>
      <c r="C178" s="4">
        <v>-4562.66666666667</v>
      </c>
      <c r="D178" s="23">
        <v>-2196.0</v>
      </c>
      <c r="E178" s="4">
        <v>-1922.66666666667</v>
      </c>
      <c r="F178" s="4" t="s">
        <v>7</v>
      </c>
    </row>
    <row r="179" ht="15.75" customHeight="1">
      <c r="A179" s="24" t="s">
        <v>8</v>
      </c>
      <c r="B179" s="24"/>
      <c r="C179" s="4">
        <v>-4632.66666666667</v>
      </c>
      <c r="D179" s="4">
        <v>-2230.0</v>
      </c>
      <c r="E179" s="4">
        <v>-1952.66666666667</v>
      </c>
      <c r="F179" s="24" t="s">
        <v>8</v>
      </c>
    </row>
    <row r="180" ht="15.75" customHeight="1">
      <c r="A180" s="24"/>
      <c r="B180" s="24"/>
      <c r="C180" s="4"/>
      <c r="D180" s="4"/>
      <c r="E180" s="4"/>
      <c r="F180" s="24"/>
    </row>
    <row r="181" ht="15.75" customHeight="1">
      <c r="C181" s="25"/>
    </row>
    <row r="182" ht="15.75" customHeight="1">
      <c r="A182" s="4" t="s">
        <v>9</v>
      </c>
      <c r="B182" s="4"/>
      <c r="C182" s="25">
        <f>C177+C181</f>
        <v>-4492.666667</v>
      </c>
      <c r="D182" s="4">
        <v>746.0</v>
      </c>
      <c r="F182" s="4" t="s">
        <v>9</v>
      </c>
    </row>
    <row r="183" ht="15.75" customHeight="1">
      <c r="A183" s="4" t="s">
        <v>10</v>
      </c>
      <c r="B183" s="4"/>
      <c r="C183" s="4">
        <v>222.0</v>
      </c>
      <c r="D183" s="4">
        <v>761.0</v>
      </c>
      <c r="F183" s="4" t="s">
        <v>10</v>
      </c>
    </row>
    <row r="184" ht="15.75" customHeight="1">
      <c r="A184" s="4" t="s">
        <v>11</v>
      </c>
      <c r="B184" s="4"/>
      <c r="C184" s="4">
        <f>C182/C177</f>
        <v>1</v>
      </c>
      <c r="F184" s="4" t="s">
        <v>11</v>
      </c>
    </row>
    <row r="185" ht="15.75" customHeight="1">
      <c r="A185" s="4" t="s">
        <v>6</v>
      </c>
      <c r="B185" s="4"/>
      <c r="C185" s="4">
        <v>-4702.66666666667</v>
      </c>
      <c r="D185" s="23">
        <v>-2264.0</v>
      </c>
      <c r="E185" s="4">
        <v>-1982.66666666667</v>
      </c>
      <c r="F185" s="4" t="s">
        <v>6</v>
      </c>
    </row>
    <row r="186" ht="15.75" customHeight="1">
      <c r="A186" s="4" t="s">
        <v>7</v>
      </c>
      <c r="B186" s="4"/>
      <c r="C186" s="4">
        <v>-4772.66666666667</v>
      </c>
      <c r="D186" s="23">
        <v>-2298.0</v>
      </c>
      <c r="E186" s="4">
        <v>-2012.66666666667</v>
      </c>
      <c r="F186" s="4" t="s">
        <v>7</v>
      </c>
    </row>
    <row r="187" ht="15.75" customHeight="1">
      <c r="A187" s="24" t="s">
        <v>8</v>
      </c>
      <c r="B187" s="24"/>
      <c r="C187" s="4">
        <v>-4842.66666666667</v>
      </c>
      <c r="D187" s="4">
        <v>-2332.0</v>
      </c>
      <c r="E187" s="4">
        <v>-2042.66666666667</v>
      </c>
      <c r="F187" s="24" t="s">
        <v>8</v>
      </c>
    </row>
    <row r="188" ht="15.75" customHeight="1">
      <c r="A188" s="24"/>
      <c r="B188" s="24"/>
      <c r="C188" s="4"/>
      <c r="D188" s="4"/>
      <c r="E188" s="4"/>
      <c r="F188" s="24"/>
    </row>
    <row r="189" ht="15.75" customHeight="1">
      <c r="C189" s="25"/>
    </row>
    <row r="190" ht="15.75" customHeight="1">
      <c r="A190" s="4" t="s">
        <v>9</v>
      </c>
      <c r="B190" s="4"/>
      <c r="C190" s="25">
        <f>C185+C189</f>
        <v>-4702.666667</v>
      </c>
      <c r="D190" s="4">
        <v>776.0</v>
      </c>
      <c r="F190" s="4" t="s">
        <v>9</v>
      </c>
    </row>
    <row r="191" ht="15.75" customHeight="1">
      <c r="A191" s="4" t="s">
        <v>10</v>
      </c>
      <c r="B191" s="4"/>
      <c r="C191" s="4">
        <v>223.0</v>
      </c>
      <c r="D191" s="4">
        <v>791.0</v>
      </c>
      <c r="F191" s="4" t="s">
        <v>10</v>
      </c>
    </row>
    <row r="192" ht="15.75" customHeight="1">
      <c r="A192" s="4" t="s">
        <v>11</v>
      </c>
      <c r="B192" s="4"/>
      <c r="C192" s="4">
        <f>C190/C185</f>
        <v>1</v>
      </c>
      <c r="F192" s="4" t="s">
        <v>11</v>
      </c>
    </row>
    <row r="193" ht="15.75" customHeight="1">
      <c r="A193" s="4" t="s">
        <v>6</v>
      </c>
      <c r="B193" s="4"/>
      <c r="C193" s="4">
        <v>-4912.66666666667</v>
      </c>
      <c r="D193" s="23">
        <v>-2366.0</v>
      </c>
      <c r="E193" s="4">
        <v>-2072.66666666667</v>
      </c>
      <c r="F193" s="4" t="s">
        <v>6</v>
      </c>
    </row>
    <row r="194" ht="15.75" customHeight="1">
      <c r="A194" s="4" t="s">
        <v>7</v>
      </c>
      <c r="B194" s="4"/>
      <c r="C194" s="4">
        <v>-4982.66666666667</v>
      </c>
      <c r="D194" s="23">
        <v>-2400.0</v>
      </c>
      <c r="E194" s="4">
        <v>-2102.66666666667</v>
      </c>
      <c r="F194" s="4" t="s">
        <v>7</v>
      </c>
    </row>
    <row r="195" ht="15.75" customHeight="1">
      <c r="A195" s="24" t="s">
        <v>8</v>
      </c>
      <c r="B195" s="24"/>
      <c r="C195" s="4">
        <v>-5052.66666666667</v>
      </c>
      <c r="D195" s="4">
        <v>-2434.0</v>
      </c>
      <c r="E195" s="4">
        <v>-2132.66666666667</v>
      </c>
      <c r="F195" s="24" t="s">
        <v>8</v>
      </c>
    </row>
    <row r="196" ht="15.75" customHeight="1">
      <c r="A196" s="24"/>
      <c r="B196" s="24"/>
      <c r="C196" s="4"/>
      <c r="D196" s="4"/>
      <c r="E196" s="4"/>
      <c r="F196" s="24"/>
    </row>
    <row r="197" ht="15.75" customHeight="1">
      <c r="C197" s="25"/>
    </row>
    <row r="198" ht="15.75" customHeight="1">
      <c r="A198" s="4" t="s">
        <v>9</v>
      </c>
      <c r="B198" s="4"/>
      <c r="C198" s="25">
        <f>C193+C197</f>
        <v>-4912.666667</v>
      </c>
      <c r="D198" s="4">
        <v>806.0</v>
      </c>
      <c r="F198" s="4" t="s">
        <v>9</v>
      </c>
    </row>
    <row r="199" ht="15.75" customHeight="1">
      <c r="A199" s="4" t="s">
        <v>10</v>
      </c>
      <c r="B199" s="4"/>
      <c r="C199" s="4">
        <v>224.0</v>
      </c>
      <c r="D199" s="4">
        <v>821.0</v>
      </c>
      <c r="F199" s="4" t="s">
        <v>10</v>
      </c>
    </row>
    <row r="200" ht="15.75" customHeight="1">
      <c r="A200" s="4" t="s">
        <v>11</v>
      </c>
      <c r="B200" s="4"/>
      <c r="C200" s="4">
        <f>C198/C193</f>
        <v>1</v>
      </c>
      <c r="F200" s="4" t="s">
        <v>11</v>
      </c>
    </row>
    <row r="201" ht="15.75" customHeight="1">
      <c r="A201" s="4" t="s">
        <v>6</v>
      </c>
      <c r="B201" s="4"/>
      <c r="C201" s="4">
        <v>-5122.66666666667</v>
      </c>
      <c r="D201" s="23">
        <v>-2468.0</v>
      </c>
      <c r="E201" s="4">
        <v>-2162.66666666667</v>
      </c>
      <c r="F201" s="4" t="s">
        <v>6</v>
      </c>
    </row>
    <row r="202" ht="15.75" customHeight="1">
      <c r="A202" s="4" t="s">
        <v>7</v>
      </c>
      <c r="B202" s="4"/>
      <c r="C202" s="4">
        <v>-5192.66666666667</v>
      </c>
      <c r="D202" s="23">
        <v>-2502.0</v>
      </c>
      <c r="E202" s="4">
        <v>-2192.66666666667</v>
      </c>
      <c r="F202" s="4" t="s">
        <v>7</v>
      </c>
    </row>
    <row r="203" ht="15.75" customHeight="1">
      <c r="A203" s="24" t="s">
        <v>8</v>
      </c>
      <c r="B203" s="24"/>
      <c r="C203" s="4">
        <v>-5262.66666666667</v>
      </c>
      <c r="D203" s="4">
        <v>-2536.0</v>
      </c>
      <c r="E203" s="4">
        <v>-2222.66666666667</v>
      </c>
      <c r="F203" s="24" t="s">
        <v>8</v>
      </c>
    </row>
    <row r="204" ht="15.75" customHeight="1">
      <c r="A204" s="24"/>
      <c r="B204" s="24"/>
      <c r="C204" s="4"/>
      <c r="D204" s="4"/>
      <c r="E204" s="4"/>
      <c r="F204" s="24"/>
    </row>
    <row r="205" ht="15.75" customHeight="1">
      <c r="C205" s="25"/>
    </row>
    <row r="206" ht="15.75" customHeight="1">
      <c r="A206" s="4" t="s">
        <v>9</v>
      </c>
      <c r="B206" s="4"/>
      <c r="C206" s="25">
        <f>C201+C205</f>
        <v>-5122.666667</v>
      </c>
      <c r="D206" s="4">
        <v>836.0</v>
      </c>
      <c r="F206" s="4" t="s">
        <v>9</v>
      </c>
    </row>
    <row r="207" ht="15.75" customHeight="1">
      <c r="A207" s="4" t="s">
        <v>10</v>
      </c>
      <c r="B207" s="4"/>
      <c r="C207" s="4">
        <v>225.0</v>
      </c>
      <c r="D207" s="4">
        <v>851.0</v>
      </c>
      <c r="F207" s="4" t="s">
        <v>10</v>
      </c>
    </row>
    <row r="208" ht="15.75" customHeight="1">
      <c r="A208" s="4" t="s">
        <v>11</v>
      </c>
      <c r="B208" s="4"/>
      <c r="C208" s="4">
        <f>C206/C201</f>
        <v>1</v>
      </c>
      <c r="F208" s="4" t="s">
        <v>11</v>
      </c>
    </row>
    <row r="209" ht="15.75" customHeight="1">
      <c r="A209" s="4" t="s">
        <v>6</v>
      </c>
      <c r="B209" s="4"/>
      <c r="C209" s="4">
        <v>-5332.66666666667</v>
      </c>
      <c r="D209" s="23">
        <v>-2570.0</v>
      </c>
      <c r="E209" s="4">
        <v>-2252.66666666667</v>
      </c>
      <c r="F209" s="4" t="s">
        <v>6</v>
      </c>
    </row>
    <row r="210" ht="15.75" customHeight="1">
      <c r="A210" s="4" t="s">
        <v>7</v>
      </c>
      <c r="B210" s="4"/>
      <c r="C210" s="4">
        <v>-5402.66666666667</v>
      </c>
      <c r="D210" s="23">
        <v>-2604.0</v>
      </c>
      <c r="E210" s="4">
        <v>-2282.66666666667</v>
      </c>
      <c r="F210" s="4" t="s">
        <v>7</v>
      </c>
    </row>
    <row r="211" ht="15.75" customHeight="1">
      <c r="A211" s="24" t="s">
        <v>8</v>
      </c>
      <c r="B211" s="24"/>
      <c r="C211" s="4">
        <v>-5472.66666666667</v>
      </c>
      <c r="D211" s="4">
        <v>-2638.0</v>
      </c>
      <c r="E211" s="4">
        <v>-2312.66666666667</v>
      </c>
      <c r="F211" s="24" t="s">
        <v>8</v>
      </c>
    </row>
    <row r="212" ht="15.75" customHeight="1">
      <c r="A212" s="24"/>
      <c r="B212" s="24"/>
      <c r="C212" s="4"/>
      <c r="D212" s="4"/>
      <c r="E212" s="4"/>
      <c r="F212" s="24"/>
    </row>
    <row r="213" ht="15.75" customHeight="1">
      <c r="C213" s="25"/>
    </row>
    <row r="214" ht="15.75" customHeight="1">
      <c r="A214" s="4" t="s">
        <v>9</v>
      </c>
      <c r="B214" s="4"/>
      <c r="C214" s="25">
        <f>C209+C213</f>
        <v>-5332.666667</v>
      </c>
      <c r="D214" s="4">
        <v>866.0</v>
      </c>
      <c r="F214" s="4" t="s">
        <v>9</v>
      </c>
    </row>
    <row r="215" ht="15.75" customHeight="1">
      <c r="A215" s="4" t="s">
        <v>10</v>
      </c>
      <c r="B215" s="4"/>
      <c r="C215" s="4">
        <v>226.0</v>
      </c>
      <c r="D215" s="4">
        <v>881.0</v>
      </c>
      <c r="F215" s="4" t="s">
        <v>10</v>
      </c>
    </row>
    <row r="216" ht="15.75" customHeight="1">
      <c r="A216" s="4" t="s">
        <v>11</v>
      </c>
      <c r="B216" s="4"/>
      <c r="C216" s="4">
        <f>C214/C209</f>
        <v>1</v>
      </c>
      <c r="F216" s="4" t="s">
        <v>11</v>
      </c>
    </row>
    <row r="217" ht="15.75" customHeight="1">
      <c r="A217" s="4" t="s">
        <v>6</v>
      </c>
      <c r="B217" s="4"/>
      <c r="C217" s="4">
        <v>-5542.66666666667</v>
      </c>
      <c r="D217" s="23">
        <v>-2672.0</v>
      </c>
      <c r="E217" s="4">
        <v>-2342.66666666667</v>
      </c>
      <c r="F217" s="4" t="s">
        <v>6</v>
      </c>
    </row>
    <row r="218" ht="15.75" customHeight="1">
      <c r="A218" s="4" t="s">
        <v>7</v>
      </c>
      <c r="B218" s="4"/>
      <c r="C218" s="4">
        <v>-5612.66666666667</v>
      </c>
      <c r="D218" s="23">
        <v>-2706.0</v>
      </c>
      <c r="E218" s="4">
        <v>-2372.66666666667</v>
      </c>
      <c r="F218" s="4" t="s">
        <v>7</v>
      </c>
    </row>
    <row r="219" ht="15.75" customHeight="1">
      <c r="A219" s="24" t="s">
        <v>8</v>
      </c>
      <c r="B219" s="24"/>
      <c r="C219" s="4">
        <v>-5682.66666666667</v>
      </c>
      <c r="D219" s="4">
        <v>-2740.0</v>
      </c>
      <c r="E219" s="4">
        <v>-2402.66666666667</v>
      </c>
      <c r="F219" s="24" t="s">
        <v>8</v>
      </c>
    </row>
    <row r="220" ht="15.75" customHeight="1">
      <c r="A220" s="24"/>
      <c r="B220" s="24"/>
      <c r="C220" s="4"/>
      <c r="D220" s="4"/>
      <c r="E220" s="4"/>
      <c r="F220" s="24"/>
    </row>
    <row r="221" ht="15.75" customHeight="1">
      <c r="C221" s="25"/>
    </row>
    <row r="222" ht="15.75" customHeight="1">
      <c r="A222" s="4" t="s">
        <v>9</v>
      </c>
      <c r="B222" s="4"/>
      <c r="C222" s="25">
        <f>C217+C221</f>
        <v>-5542.666667</v>
      </c>
      <c r="D222" s="4">
        <v>896.0</v>
      </c>
      <c r="F222" s="4" t="s">
        <v>9</v>
      </c>
    </row>
    <row r="223" ht="15.75" customHeight="1">
      <c r="A223" s="4" t="s">
        <v>10</v>
      </c>
      <c r="B223" s="4"/>
      <c r="C223" s="4">
        <v>227.0</v>
      </c>
      <c r="D223" s="4">
        <v>911.0</v>
      </c>
      <c r="F223" s="4" t="s">
        <v>10</v>
      </c>
    </row>
    <row r="224" ht="15.75" customHeight="1">
      <c r="A224" s="4" t="s">
        <v>11</v>
      </c>
      <c r="B224" s="4"/>
      <c r="C224" s="4">
        <f>C222/C217</f>
        <v>1</v>
      </c>
      <c r="F224" s="4" t="s">
        <v>11</v>
      </c>
    </row>
    <row r="225" ht="15.75" customHeight="1">
      <c r="A225" s="4" t="s">
        <v>6</v>
      </c>
      <c r="B225" s="4"/>
      <c r="C225" s="4">
        <v>-5752.66666666667</v>
      </c>
      <c r="D225" s="23">
        <v>-2774.0</v>
      </c>
      <c r="E225" s="4">
        <v>-2432.66666666667</v>
      </c>
      <c r="F225" s="4" t="s">
        <v>6</v>
      </c>
    </row>
    <row r="226" ht="15.75" customHeight="1">
      <c r="A226" s="4" t="s">
        <v>7</v>
      </c>
      <c r="B226" s="4"/>
      <c r="C226" s="4">
        <v>-5822.66666666667</v>
      </c>
      <c r="D226" s="23">
        <v>-2808.0</v>
      </c>
      <c r="E226" s="4">
        <v>-2462.66666666667</v>
      </c>
      <c r="F226" s="4" t="s">
        <v>7</v>
      </c>
    </row>
    <row r="227" ht="15.75" customHeight="1">
      <c r="A227" s="24" t="s">
        <v>8</v>
      </c>
      <c r="B227" s="24"/>
      <c r="C227" s="4">
        <v>-5892.66666666667</v>
      </c>
      <c r="D227" s="4">
        <v>-2842.0</v>
      </c>
      <c r="E227" s="4">
        <v>-2492.66666666667</v>
      </c>
      <c r="F227" s="24" t="s">
        <v>8</v>
      </c>
    </row>
    <row r="228" ht="15.75" customHeight="1">
      <c r="A228" s="24"/>
      <c r="B228" s="24"/>
      <c r="C228" s="4"/>
      <c r="D228" s="4"/>
      <c r="E228" s="4"/>
      <c r="F228" s="24"/>
    </row>
    <row r="229" ht="15.75" customHeight="1">
      <c r="C229" s="25"/>
    </row>
    <row r="230" ht="15.75" customHeight="1">
      <c r="A230" s="4" t="s">
        <v>9</v>
      </c>
      <c r="B230" s="4"/>
      <c r="C230" s="25">
        <f>C225+C229</f>
        <v>-5752.666667</v>
      </c>
      <c r="D230" s="4">
        <v>926.0</v>
      </c>
      <c r="F230" s="4" t="s">
        <v>9</v>
      </c>
    </row>
    <row r="231" ht="15.75" customHeight="1">
      <c r="A231" s="4" t="s">
        <v>10</v>
      </c>
      <c r="B231" s="4"/>
      <c r="C231" s="4">
        <v>228.0</v>
      </c>
      <c r="D231" s="4">
        <v>941.0</v>
      </c>
      <c r="F231" s="4" t="s">
        <v>10</v>
      </c>
    </row>
    <row r="232" ht="15.75" customHeight="1">
      <c r="A232" s="4" t="s">
        <v>11</v>
      </c>
      <c r="B232" s="4"/>
      <c r="C232" s="4">
        <f>C230/C225</f>
        <v>1</v>
      </c>
      <c r="F232" s="4" t="s">
        <v>11</v>
      </c>
    </row>
    <row r="233" ht="15.75" customHeight="1">
      <c r="A233" s="4" t="s">
        <v>6</v>
      </c>
      <c r="B233" s="4"/>
      <c r="C233" s="4">
        <v>-5962.66666666667</v>
      </c>
      <c r="D233" s="23">
        <v>-2876.0</v>
      </c>
      <c r="E233" s="4">
        <v>-2522.66666666667</v>
      </c>
      <c r="F233" s="4" t="s">
        <v>6</v>
      </c>
    </row>
    <row r="234" ht="15.75" customHeight="1">
      <c r="A234" s="4" t="s">
        <v>7</v>
      </c>
      <c r="B234" s="4"/>
      <c r="C234" s="4">
        <v>-6032.66666666667</v>
      </c>
      <c r="D234" s="23">
        <v>-2910.0</v>
      </c>
      <c r="E234" s="4">
        <v>-2552.66666666667</v>
      </c>
      <c r="F234" s="4" t="s">
        <v>7</v>
      </c>
    </row>
    <row r="235" ht="15.75" customHeight="1">
      <c r="A235" s="24" t="s">
        <v>8</v>
      </c>
      <c r="B235" s="24"/>
      <c r="C235" s="4">
        <v>-6102.66666666667</v>
      </c>
      <c r="D235" s="4">
        <v>-2944.0</v>
      </c>
      <c r="E235" s="4">
        <v>-2582.66666666667</v>
      </c>
      <c r="F235" s="24" t="s">
        <v>8</v>
      </c>
    </row>
    <row r="236" ht="15.75" customHeight="1">
      <c r="A236" s="24"/>
      <c r="B236" s="24"/>
      <c r="C236" s="4"/>
      <c r="D236" s="4"/>
      <c r="E236" s="4"/>
      <c r="F236" s="24"/>
    </row>
    <row r="237" ht="15.75" customHeight="1">
      <c r="C237" s="25"/>
    </row>
    <row r="238" ht="15.75" customHeight="1">
      <c r="A238" s="4" t="s">
        <v>9</v>
      </c>
      <c r="B238" s="4"/>
      <c r="C238" s="25">
        <f>C233+C237</f>
        <v>-5962.666667</v>
      </c>
      <c r="D238" s="4">
        <v>956.0</v>
      </c>
      <c r="F238" s="4" t="s">
        <v>9</v>
      </c>
    </row>
    <row r="239" ht="15.75" customHeight="1">
      <c r="A239" s="4" t="s">
        <v>10</v>
      </c>
      <c r="B239" s="4"/>
      <c r="C239" s="4">
        <v>229.0</v>
      </c>
      <c r="D239" s="4">
        <v>971.0</v>
      </c>
      <c r="F239" s="4" t="s">
        <v>10</v>
      </c>
    </row>
    <row r="240" ht="15.75" customHeight="1">
      <c r="A240" s="4" t="s">
        <v>11</v>
      </c>
      <c r="B240" s="4"/>
      <c r="C240" s="4">
        <f>C238/C233</f>
        <v>1</v>
      </c>
      <c r="F240" s="4" t="s">
        <v>11</v>
      </c>
    </row>
    <row r="241" ht="15.75" customHeight="1">
      <c r="A241" s="4" t="s">
        <v>6</v>
      </c>
      <c r="B241" s="4"/>
      <c r="C241" s="4">
        <v>-6172.66666666667</v>
      </c>
      <c r="D241" s="23">
        <v>-2978.0</v>
      </c>
      <c r="E241" s="4">
        <v>-2612.66666666667</v>
      </c>
      <c r="F241" s="4" t="s">
        <v>6</v>
      </c>
    </row>
    <row r="242" ht="15.75" customHeight="1">
      <c r="A242" s="4" t="s">
        <v>7</v>
      </c>
      <c r="B242" s="4"/>
      <c r="C242" s="4">
        <v>-6242.66666666667</v>
      </c>
      <c r="D242" s="23">
        <v>-3012.0</v>
      </c>
      <c r="E242" s="4">
        <v>-2642.66666666667</v>
      </c>
      <c r="F242" s="4" t="s">
        <v>7</v>
      </c>
    </row>
    <row r="243" ht="15.75" customHeight="1">
      <c r="A243" s="24" t="s">
        <v>8</v>
      </c>
      <c r="B243" s="24"/>
      <c r="C243" s="4">
        <v>-6312.66666666667</v>
      </c>
      <c r="D243" s="4">
        <v>-3046.0</v>
      </c>
      <c r="E243" s="4">
        <v>-2672.66666666667</v>
      </c>
      <c r="F243" s="24" t="s">
        <v>8</v>
      </c>
    </row>
    <row r="244" ht="15.75" customHeight="1">
      <c r="A244" s="24"/>
      <c r="B244" s="24"/>
      <c r="C244" s="4"/>
      <c r="D244" s="4"/>
      <c r="E244" s="4"/>
      <c r="F244" s="24"/>
    </row>
    <row r="245" ht="15.75" customHeight="1">
      <c r="C245" s="25"/>
    </row>
    <row r="246" ht="15.75" customHeight="1">
      <c r="A246" s="4" t="s">
        <v>9</v>
      </c>
      <c r="B246" s="4"/>
      <c r="C246" s="25">
        <f>C241+C245</f>
        <v>-6172.666667</v>
      </c>
      <c r="D246" s="4">
        <v>986.0</v>
      </c>
      <c r="F246" s="4" t="s">
        <v>9</v>
      </c>
    </row>
    <row r="247" ht="15.75" customHeight="1">
      <c r="A247" s="4" t="s">
        <v>10</v>
      </c>
      <c r="B247" s="4"/>
      <c r="C247" s="4">
        <v>230.0</v>
      </c>
      <c r="D247" s="4">
        <v>1001.0</v>
      </c>
      <c r="F247" s="4" t="s">
        <v>10</v>
      </c>
    </row>
    <row r="248" ht="15.75" customHeight="1">
      <c r="A248" s="4" t="s">
        <v>11</v>
      </c>
      <c r="B248" s="4"/>
      <c r="C248" s="4">
        <f>C246/C241</f>
        <v>1</v>
      </c>
      <c r="F248" s="4" t="s">
        <v>11</v>
      </c>
    </row>
    <row r="249" ht="15.75" customHeight="1">
      <c r="A249" s="4" t="s">
        <v>6</v>
      </c>
      <c r="B249" s="4"/>
      <c r="C249" s="4">
        <v>-6382.66666666667</v>
      </c>
      <c r="D249" s="23">
        <v>-3080.0</v>
      </c>
      <c r="E249" s="4">
        <v>-2702.66666666667</v>
      </c>
      <c r="F249" s="4" t="s">
        <v>6</v>
      </c>
    </row>
    <row r="250" ht="15.75" customHeight="1">
      <c r="A250" s="4" t="s">
        <v>7</v>
      </c>
      <c r="B250" s="4"/>
      <c r="C250" s="4">
        <v>-6452.66666666667</v>
      </c>
      <c r="D250" s="23">
        <v>-3114.0</v>
      </c>
      <c r="E250" s="4">
        <v>-2732.66666666667</v>
      </c>
      <c r="F250" s="4" t="s">
        <v>7</v>
      </c>
    </row>
    <row r="251" ht="15.75" customHeight="1">
      <c r="A251" s="24" t="s">
        <v>8</v>
      </c>
      <c r="B251" s="24"/>
      <c r="C251" s="4">
        <v>-6522.66666666667</v>
      </c>
      <c r="D251" s="4">
        <v>-3148.0</v>
      </c>
      <c r="E251" s="4">
        <v>-2762.66666666667</v>
      </c>
      <c r="F251" s="24" t="s">
        <v>8</v>
      </c>
    </row>
    <row r="252" ht="15.75" customHeight="1">
      <c r="A252" s="24"/>
      <c r="B252" s="24"/>
      <c r="C252" s="4"/>
      <c r="D252" s="4"/>
      <c r="E252" s="4"/>
      <c r="F252" s="24"/>
    </row>
    <row r="253" ht="15.75" customHeight="1">
      <c r="C253" s="25"/>
    </row>
    <row r="254" ht="15.75" customHeight="1">
      <c r="A254" s="4" t="s">
        <v>9</v>
      </c>
      <c r="B254" s="4"/>
      <c r="C254" s="25">
        <f>C249+C253</f>
        <v>-6382.666667</v>
      </c>
      <c r="D254" s="4">
        <v>1016.0</v>
      </c>
      <c r="F254" s="4" t="s">
        <v>9</v>
      </c>
    </row>
    <row r="255" ht="15.75" customHeight="1">
      <c r="A255" s="4" t="s">
        <v>10</v>
      </c>
      <c r="B255" s="4"/>
      <c r="C255" s="4">
        <v>231.0</v>
      </c>
      <c r="D255" s="4">
        <v>1031.0</v>
      </c>
      <c r="F255" s="4" t="s">
        <v>10</v>
      </c>
    </row>
    <row r="256" ht="15.75" customHeight="1">
      <c r="A256" s="4" t="s">
        <v>11</v>
      </c>
      <c r="B256" s="4"/>
      <c r="C256" s="4">
        <f>C254/C249</f>
        <v>1</v>
      </c>
      <c r="F256" s="4" t="s">
        <v>11</v>
      </c>
    </row>
    <row r="257" ht="15.75" customHeight="1">
      <c r="A257" s="4" t="s">
        <v>6</v>
      </c>
      <c r="B257" s="4"/>
      <c r="C257" s="4">
        <v>-6592.66666666667</v>
      </c>
      <c r="D257" s="23">
        <v>-3182.0</v>
      </c>
      <c r="E257" s="4">
        <v>-2792.66666666667</v>
      </c>
      <c r="F257" s="4" t="s">
        <v>6</v>
      </c>
    </row>
    <row r="258" ht="15.75" customHeight="1">
      <c r="A258" s="4" t="s">
        <v>7</v>
      </c>
      <c r="B258" s="4"/>
      <c r="C258" s="4">
        <v>-6662.66666666667</v>
      </c>
      <c r="D258" s="23">
        <v>-3216.0</v>
      </c>
      <c r="E258" s="4">
        <v>-2822.66666666667</v>
      </c>
      <c r="F258" s="4" t="s">
        <v>7</v>
      </c>
    </row>
    <row r="259" ht="15.75" customHeight="1">
      <c r="A259" s="24" t="s">
        <v>8</v>
      </c>
      <c r="B259" s="24"/>
      <c r="C259" s="4">
        <v>-6732.66666666667</v>
      </c>
      <c r="D259" s="4">
        <v>-3250.0</v>
      </c>
      <c r="E259" s="4">
        <v>-2852.66666666667</v>
      </c>
      <c r="F259" s="24" t="s">
        <v>8</v>
      </c>
    </row>
    <row r="260" ht="15.75" customHeight="1">
      <c r="A260" s="24"/>
      <c r="B260" s="24"/>
      <c r="C260" s="4"/>
      <c r="D260" s="4"/>
      <c r="E260" s="4"/>
      <c r="F260" s="24"/>
    </row>
    <row r="261" ht="15.75" customHeight="1">
      <c r="C261" s="25"/>
    </row>
    <row r="262" ht="15.75" customHeight="1">
      <c r="A262" s="4" t="s">
        <v>9</v>
      </c>
      <c r="B262" s="4"/>
      <c r="C262" s="25">
        <f>C257+C261</f>
        <v>-6592.666667</v>
      </c>
      <c r="D262" s="4">
        <v>1046.0</v>
      </c>
      <c r="F262" s="4" t="s">
        <v>9</v>
      </c>
    </row>
    <row r="263" ht="15.75" customHeight="1">
      <c r="A263" s="4" t="s">
        <v>10</v>
      </c>
      <c r="B263" s="4"/>
      <c r="C263" s="4">
        <v>232.0</v>
      </c>
      <c r="D263" s="4">
        <v>1061.0</v>
      </c>
      <c r="F263" s="4" t="s">
        <v>10</v>
      </c>
    </row>
    <row r="264" ht="15.75" customHeight="1">
      <c r="A264" s="4" t="s">
        <v>11</v>
      </c>
      <c r="B264" s="4"/>
      <c r="C264" s="4">
        <f>C262/C257</f>
        <v>1</v>
      </c>
      <c r="F264" s="4" t="s">
        <v>11</v>
      </c>
    </row>
    <row r="265" ht="15.75" customHeight="1">
      <c r="A265" s="4" t="s">
        <v>6</v>
      </c>
      <c r="B265" s="4"/>
      <c r="C265" s="4">
        <v>-6802.66666666667</v>
      </c>
      <c r="D265" s="23">
        <v>-3284.0</v>
      </c>
      <c r="E265" s="4">
        <v>-2882.66666666667</v>
      </c>
      <c r="F265" s="4" t="s">
        <v>6</v>
      </c>
    </row>
    <row r="266" ht="15.75" customHeight="1">
      <c r="A266" s="4" t="s">
        <v>7</v>
      </c>
      <c r="B266" s="4"/>
      <c r="C266" s="4">
        <v>-6872.66666666667</v>
      </c>
      <c r="D266" s="23">
        <v>-3318.0</v>
      </c>
      <c r="E266" s="4">
        <v>-2912.66666666667</v>
      </c>
      <c r="F266" s="4" t="s">
        <v>7</v>
      </c>
    </row>
    <row r="267" ht="15.75" customHeight="1">
      <c r="A267" s="24" t="s">
        <v>8</v>
      </c>
      <c r="B267" s="24"/>
      <c r="C267" s="4">
        <v>-6942.66666666667</v>
      </c>
      <c r="D267" s="4">
        <v>-3352.0</v>
      </c>
      <c r="E267" s="4">
        <v>-2942.66666666667</v>
      </c>
      <c r="F267" s="24" t="s">
        <v>8</v>
      </c>
    </row>
    <row r="268" ht="15.75" customHeight="1">
      <c r="A268" s="24"/>
      <c r="B268" s="24"/>
      <c r="C268" s="4"/>
      <c r="D268" s="4"/>
      <c r="E268" s="4"/>
      <c r="F268" s="24"/>
    </row>
    <row r="269" ht="15.75" customHeight="1">
      <c r="C269" s="25"/>
    </row>
    <row r="270" ht="15.75" customHeight="1">
      <c r="A270" s="4" t="s">
        <v>9</v>
      </c>
      <c r="B270" s="4"/>
      <c r="C270" s="25">
        <f>C265+C269</f>
        <v>-6802.666667</v>
      </c>
      <c r="D270" s="4">
        <v>1076.0</v>
      </c>
      <c r="F270" s="4" t="s">
        <v>9</v>
      </c>
    </row>
    <row r="271" ht="15.75" customHeight="1">
      <c r="A271" s="4" t="s">
        <v>10</v>
      </c>
      <c r="B271" s="4"/>
      <c r="C271" s="4">
        <v>233.0</v>
      </c>
      <c r="D271" s="4">
        <v>1091.0</v>
      </c>
      <c r="F271" s="4" t="s">
        <v>10</v>
      </c>
    </row>
    <row r="272" ht="15.75" customHeight="1">
      <c r="A272" s="4" t="s">
        <v>11</v>
      </c>
      <c r="B272" s="4"/>
      <c r="C272" s="4">
        <f>C270/C265</f>
        <v>1</v>
      </c>
      <c r="F272" s="4" t="s">
        <v>11</v>
      </c>
    </row>
    <row r="273" ht="15.75" customHeight="1">
      <c r="A273" s="4" t="s">
        <v>6</v>
      </c>
      <c r="B273" s="4"/>
      <c r="C273" s="4">
        <v>-7012.66666666667</v>
      </c>
      <c r="D273" s="23">
        <v>-3386.0</v>
      </c>
      <c r="E273" s="4">
        <v>-2972.66666666667</v>
      </c>
      <c r="F273" s="4" t="s">
        <v>6</v>
      </c>
    </row>
    <row r="274" ht="15.75" customHeight="1">
      <c r="A274" s="4" t="s">
        <v>7</v>
      </c>
      <c r="B274" s="4"/>
      <c r="C274" s="4">
        <v>-7082.66666666667</v>
      </c>
      <c r="D274" s="23">
        <v>-3420.0</v>
      </c>
      <c r="E274" s="4">
        <v>-3002.66666666667</v>
      </c>
      <c r="F274" s="4" t="s">
        <v>7</v>
      </c>
    </row>
    <row r="275" ht="15.75" customHeight="1">
      <c r="A275" s="24" t="s">
        <v>8</v>
      </c>
      <c r="B275" s="24"/>
      <c r="C275" s="4">
        <v>-7152.66666666667</v>
      </c>
      <c r="D275" s="4">
        <v>-3454.0</v>
      </c>
      <c r="E275" s="4">
        <v>-3032.66666666667</v>
      </c>
      <c r="F275" s="24" t="s">
        <v>8</v>
      </c>
    </row>
    <row r="276" ht="15.75" customHeight="1">
      <c r="A276" s="24"/>
      <c r="B276" s="24"/>
      <c r="C276" s="4"/>
      <c r="D276" s="4"/>
      <c r="E276" s="4"/>
      <c r="F276" s="24"/>
    </row>
    <row r="277" ht="15.75" customHeight="1">
      <c r="C277" s="25"/>
    </row>
    <row r="278" ht="15.75" customHeight="1">
      <c r="A278" s="4" t="s">
        <v>9</v>
      </c>
      <c r="B278" s="4"/>
      <c r="C278" s="25">
        <f>C273+C277</f>
        <v>-7012.666667</v>
      </c>
      <c r="D278" s="4">
        <v>1106.0</v>
      </c>
      <c r="F278" s="4" t="s">
        <v>9</v>
      </c>
    </row>
    <row r="279" ht="15.75" customHeight="1">
      <c r="A279" s="4" t="s">
        <v>10</v>
      </c>
      <c r="B279" s="4"/>
      <c r="C279" s="4">
        <v>234.0</v>
      </c>
      <c r="D279" s="4">
        <v>1121.0</v>
      </c>
      <c r="F279" s="4" t="s">
        <v>10</v>
      </c>
    </row>
    <row r="280" ht="15.75" customHeight="1">
      <c r="A280" s="4" t="s">
        <v>11</v>
      </c>
      <c r="B280" s="4"/>
      <c r="C280" s="4">
        <f>C278/C273</f>
        <v>1</v>
      </c>
      <c r="F280" s="4" t="s">
        <v>11</v>
      </c>
    </row>
    <row r="281" ht="15.75" customHeight="1">
      <c r="A281" s="4" t="s">
        <v>6</v>
      </c>
      <c r="B281" s="4"/>
      <c r="C281" s="4">
        <v>-7222.66666666667</v>
      </c>
      <c r="D281" s="23">
        <v>-3488.0</v>
      </c>
      <c r="E281" s="4">
        <v>-3062.66666666667</v>
      </c>
      <c r="F281" s="4" t="s">
        <v>6</v>
      </c>
    </row>
    <row r="282" ht="15.75" customHeight="1">
      <c r="A282" s="4" t="s">
        <v>7</v>
      </c>
      <c r="B282" s="4"/>
      <c r="C282" s="4">
        <v>-7292.66666666667</v>
      </c>
      <c r="D282" s="23">
        <v>-3522.0</v>
      </c>
      <c r="E282" s="4">
        <v>-3092.66666666667</v>
      </c>
      <c r="F282" s="4" t="s">
        <v>7</v>
      </c>
    </row>
    <row r="283" ht="15.75" customHeight="1">
      <c r="A283" s="24" t="s">
        <v>8</v>
      </c>
      <c r="B283" s="24"/>
      <c r="C283" s="4">
        <v>-7362.66666666667</v>
      </c>
      <c r="D283" s="4">
        <v>-3556.0</v>
      </c>
      <c r="E283" s="4">
        <v>-3122.66666666667</v>
      </c>
      <c r="F283" s="24" t="s">
        <v>8</v>
      </c>
    </row>
    <row r="284" ht="15.75" customHeight="1">
      <c r="A284" s="24"/>
      <c r="B284" s="24"/>
      <c r="C284" s="4"/>
      <c r="D284" s="4"/>
      <c r="E284" s="4"/>
      <c r="F284" s="24"/>
    </row>
    <row r="285" ht="15.75" customHeight="1">
      <c r="C285" s="25"/>
    </row>
    <row r="286" ht="15.75" customHeight="1">
      <c r="A286" s="4" t="s">
        <v>9</v>
      </c>
      <c r="B286" s="4"/>
      <c r="C286" s="25">
        <f>C281+C285</f>
        <v>-7222.666667</v>
      </c>
      <c r="D286" s="4">
        <v>1136.0</v>
      </c>
      <c r="F286" s="4" t="s">
        <v>9</v>
      </c>
    </row>
    <row r="287" ht="15.75" customHeight="1">
      <c r="A287" s="4" t="s">
        <v>10</v>
      </c>
      <c r="B287" s="4"/>
      <c r="C287" s="4">
        <v>235.0</v>
      </c>
      <c r="D287" s="4">
        <v>1151.0</v>
      </c>
      <c r="F287" s="4" t="s">
        <v>10</v>
      </c>
    </row>
    <row r="288" ht="15.75" customHeight="1">
      <c r="A288" s="4" t="s">
        <v>11</v>
      </c>
      <c r="B288" s="4"/>
      <c r="C288" s="4">
        <f>C286/C281</f>
        <v>1</v>
      </c>
      <c r="F288" s="4" t="s">
        <v>11</v>
      </c>
    </row>
    <row r="289" ht="15.75" customHeight="1">
      <c r="A289" s="4" t="s">
        <v>6</v>
      </c>
      <c r="B289" s="4"/>
      <c r="C289" s="4">
        <v>-7432.66666666667</v>
      </c>
      <c r="D289" s="23">
        <v>-3590.0</v>
      </c>
      <c r="E289" s="4">
        <v>-3152.66666666667</v>
      </c>
      <c r="F289" s="4" t="s">
        <v>6</v>
      </c>
    </row>
    <row r="290" ht="15.75" customHeight="1">
      <c r="A290" s="4" t="s">
        <v>7</v>
      </c>
      <c r="B290" s="4"/>
      <c r="C290" s="4">
        <v>-7502.66666666667</v>
      </c>
      <c r="D290" s="23">
        <v>-3624.0</v>
      </c>
      <c r="E290" s="4">
        <v>-3182.66666666667</v>
      </c>
      <c r="F290" s="4" t="s">
        <v>7</v>
      </c>
    </row>
    <row r="291" ht="15.75" customHeight="1">
      <c r="A291" s="24" t="s">
        <v>8</v>
      </c>
      <c r="B291" s="24"/>
      <c r="C291" s="4">
        <v>-7572.66666666667</v>
      </c>
      <c r="D291" s="4">
        <v>-3658.0</v>
      </c>
      <c r="E291" s="4">
        <v>-3212.66666666667</v>
      </c>
      <c r="F291" s="24" t="s">
        <v>8</v>
      </c>
    </row>
    <row r="292" ht="15.75" customHeight="1">
      <c r="A292" s="24"/>
      <c r="B292" s="24"/>
      <c r="C292" s="4"/>
      <c r="D292" s="4"/>
      <c r="E292" s="4"/>
      <c r="F292" s="24"/>
    </row>
    <row r="293" ht="15.75" customHeight="1">
      <c r="C293" s="25"/>
    </row>
    <row r="294" ht="15.75" customHeight="1">
      <c r="A294" s="4" t="s">
        <v>9</v>
      </c>
      <c r="B294" s="4"/>
      <c r="C294" s="25">
        <f>C289+C293</f>
        <v>-7432.666667</v>
      </c>
      <c r="D294" s="4">
        <v>1166.0</v>
      </c>
      <c r="F294" s="4" t="s">
        <v>9</v>
      </c>
    </row>
    <row r="295" ht="15.75" customHeight="1">
      <c r="A295" s="4" t="s">
        <v>10</v>
      </c>
      <c r="B295" s="4"/>
      <c r="C295" s="4">
        <v>236.0</v>
      </c>
      <c r="D295" s="4">
        <v>1181.0</v>
      </c>
      <c r="F295" s="4" t="s">
        <v>10</v>
      </c>
    </row>
    <row r="296" ht="15.75" customHeight="1">
      <c r="A296" s="4" t="s">
        <v>11</v>
      </c>
      <c r="B296" s="4"/>
      <c r="C296" s="4">
        <f>C294/C289</f>
        <v>1</v>
      </c>
      <c r="F296" s="4" t="s">
        <v>11</v>
      </c>
    </row>
    <row r="297" ht="15.75" customHeight="1">
      <c r="A297" s="4" t="s">
        <v>6</v>
      </c>
      <c r="B297" s="4"/>
      <c r="C297" s="4">
        <v>-7642.66666666667</v>
      </c>
      <c r="D297" s="23">
        <v>-3692.0</v>
      </c>
      <c r="E297" s="4">
        <v>-3242.66666666667</v>
      </c>
      <c r="F297" s="4" t="s">
        <v>6</v>
      </c>
    </row>
    <row r="298" ht="15.75" customHeight="1">
      <c r="A298" s="4" t="s">
        <v>7</v>
      </c>
      <c r="B298" s="4"/>
      <c r="C298" s="4">
        <v>-7712.66666666667</v>
      </c>
      <c r="D298" s="23">
        <v>-3726.0</v>
      </c>
      <c r="E298" s="4">
        <v>-3272.66666666667</v>
      </c>
      <c r="F298" s="4" t="s">
        <v>7</v>
      </c>
    </row>
    <row r="299" ht="15.75" customHeight="1">
      <c r="A299" s="24" t="s">
        <v>8</v>
      </c>
      <c r="B299" s="24"/>
      <c r="C299" s="4">
        <v>-7782.66666666667</v>
      </c>
      <c r="D299" s="4">
        <v>-3760.0</v>
      </c>
      <c r="E299" s="4">
        <v>-3302.66666666667</v>
      </c>
      <c r="F299" s="24" t="s">
        <v>8</v>
      </c>
    </row>
    <row r="300" ht="15.75" customHeight="1">
      <c r="A300" s="24"/>
      <c r="B300" s="24"/>
      <c r="C300" s="4"/>
      <c r="D300" s="4"/>
      <c r="E300" s="4"/>
      <c r="F300" s="24"/>
    </row>
    <row r="301" ht="15.75" customHeight="1">
      <c r="C301" s="25"/>
    </row>
    <row r="302" ht="15.75" customHeight="1">
      <c r="A302" s="4" t="s">
        <v>9</v>
      </c>
      <c r="B302" s="4"/>
      <c r="C302" s="25">
        <f>C297+C301</f>
        <v>-7642.666667</v>
      </c>
      <c r="D302" s="4">
        <v>1196.0</v>
      </c>
      <c r="F302" s="4" t="s">
        <v>9</v>
      </c>
    </row>
    <row r="303" ht="15.75" customHeight="1">
      <c r="A303" s="4" t="s">
        <v>10</v>
      </c>
      <c r="B303" s="4"/>
      <c r="C303" s="4">
        <v>237.0</v>
      </c>
      <c r="D303" s="4">
        <v>1211.0</v>
      </c>
      <c r="F303" s="4" t="s">
        <v>10</v>
      </c>
    </row>
    <row r="304" ht="15.75" customHeight="1">
      <c r="A304" s="4" t="s">
        <v>11</v>
      </c>
      <c r="B304" s="4"/>
      <c r="C304" s="4">
        <f>C302/C297</f>
        <v>1</v>
      </c>
      <c r="F304" s="4" t="s">
        <v>11</v>
      </c>
    </row>
    <row r="305" ht="15.75" customHeight="1">
      <c r="A305" s="4" t="s">
        <v>6</v>
      </c>
      <c r="B305" s="4"/>
      <c r="C305" s="4">
        <v>-7852.66666666667</v>
      </c>
      <c r="D305" s="23">
        <v>-3794.0</v>
      </c>
      <c r="E305" s="4">
        <v>-3332.66666666667</v>
      </c>
      <c r="F305" s="4" t="s">
        <v>6</v>
      </c>
    </row>
    <row r="306" ht="15.75" customHeight="1">
      <c r="A306" s="4" t="s">
        <v>7</v>
      </c>
      <c r="B306" s="4"/>
      <c r="C306" s="4">
        <v>-7922.66666666667</v>
      </c>
      <c r="D306" s="23">
        <v>-3828.0</v>
      </c>
      <c r="E306" s="4">
        <v>-3362.66666666667</v>
      </c>
      <c r="F306" s="4" t="s">
        <v>7</v>
      </c>
    </row>
    <row r="307" ht="15.75" customHeight="1">
      <c r="A307" s="24" t="s">
        <v>8</v>
      </c>
      <c r="B307" s="24"/>
      <c r="C307" s="4">
        <v>-7992.66666666667</v>
      </c>
      <c r="D307" s="4">
        <v>-3862.0</v>
      </c>
      <c r="E307" s="4">
        <v>-3392.66666666667</v>
      </c>
      <c r="F307" s="24" t="s">
        <v>8</v>
      </c>
    </row>
    <row r="308" ht="15.75" customHeight="1">
      <c r="A308" s="24"/>
      <c r="B308" s="24"/>
      <c r="C308" s="4"/>
      <c r="D308" s="4"/>
      <c r="E308" s="4"/>
      <c r="F308" s="24"/>
    </row>
    <row r="309" ht="15.75" customHeight="1">
      <c r="C309" s="25"/>
    </row>
    <row r="310" ht="15.75" customHeight="1">
      <c r="A310" s="4" t="s">
        <v>9</v>
      </c>
      <c r="B310" s="4"/>
      <c r="C310" s="25">
        <f>C305+C309</f>
        <v>-7852.666667</v>
      </c>
      <c r="D310" s="4">
        <v>1226.0</v>
      </c>
      <c r="F310" s="4" t="s">
        <v>9</v>
      </c>
    </row>
    <row r="311" ht="15.75" customHeight="1">
      <c r="A311" s="4" t="s">
        <v>10</v>
      </c>
      <c r="B311" s="4"/>
      <c r="C311" s="4">
        <v>238.0</v>
      </c>
      <c r="D311" s="4">
        <v>1241.0</v>
      </c>
      <c r="F311" s="4" t="s">
        <v>10</v>
      </c>
    </row>
    <row r="312" ht="15.75" customHeight="1">
      <c r="A312" s="4" t="s">
        <v>11</v>
      </c>
      <c r="B312" s="4"/>
      <c r="C312" s="4">
        <f>C310/C305</f>
        <v>1</v>
      </c>
      <c r="F312" s="4" t="s">
        <v>11</v>
      </c>
    </row>
    <row r="313" ht="15.75" customHeight="1">
      <c r="A313" s="4" t="s">
        <v>6</v>
      </c>
      <c r="B313" s="4"/>
      <c r="C313" s="4">
        <v>-8062.66666666667</v>
      </c>
      <c r="D313" s="23">
        <v>-3896.0</v>
      </c>
      <c r="E313" s="4">
        <v>-3422.66666666667</v>
      </c>
      <c r="F313" s="4" t="s">
        <v>6</v>
      </c>
    </row>
    <row r="314" ht="15.75" customHeight="1">
      <c r="A314" s="4" t="s">
        <v>7</v>
      </c>
      <c r="B314" s="4"/>
      <c r="C314" s="4">
        <v>-8132.66666666667</v>
      </c>
      <c r="D314" s="23">
        <v>-3930.0</v>
      </c>
      <c r="E314" s="4">
        <v>-3452.66666666667</v>
      </c>
      <c r="F314" s="4" t="s">
        <v>7</v>
      </c>
    </row>
    <row r="315" ht="15.75" customHeight="1">
      <c r="A315" s="24" t="s">
        <v>8</v>
      </c>
      <c r="B315" s="24"/>
      <c r="C315" s="4">
        <v>-8202.66666666667</v>
      </c>
      <c r="D315" s="4">
        <v>-3964.0</v>
      </c>
      <c r="E315" s="4">
        <v>-3482.66666666667</v>
      </c>
      <c r="F315" s="24" t="s">
        <v>8</v>
      </c>
    </row>
    <row r="316" ht="15.75" customHeight="1">
      <c r="A316" s="24"/>
      <c r="B316" s="24"/>
      <c r="C316" s="4"/>
      <c r="D316" s="4"/>
      <c r="E316" s="4"/>
      <c r="F316" s="24"/>
    </row>
    <row r="317" ht="15.75" customHeight="1">
      <c r="C317" s="25"/>
    </row>
    <row r="318" ht="15.75" customHeight="1">
      <c r="A318" s="4" t="s">
        <v>9</v>
      </c>
      <c r="B318" s="4"/>
      <c r="C318" s="25">
        <f>C313+C317</f>
        <v>-8062.666667</v>
      </c>
      <c r="D318" s="4">
        <v>1256.0</v>
      </c>
      <c r="F318" s="4" t="s">
        <v>9</v>
      </c>
    </row>
    <row r="319" ht="15.75" customHeight="1">
      <c r="A319" s="4" t="s">
        <v>10</v>
      </c>
      <c r="B319" s="4"/>
      <c r="C319" s="4">
        <v>239.0</v>
      </c>
      <c r="D319" s="4">
        <v>1271.0</v>
      </c>
      <c r="F319" s="4" t="s">
        <v>10</v>
      </c>
    </row>
    <row r="320" ht="15.75" customHeight="1">
      <c r="A320" s="4" t="s">
        <v>11</v>
      </c>
      <c r="B320" s="4"/>
      <c r="C320" s="4">
        <f>C318/C313</f>
        <v>1</v>
      </c>
      <c r="F320" s="4" t="s">
        <v>11</v>
      </c>
    </row>
    <row r="321" ht="15.75" customHeight="1">
      <c r="A321" s="4" t="s">
        <v>6</v>
      </c>
      <c r="B321" s="4"/>
      <c r="C321" s="4">
        <v>-8272.66666666667</v>
      </c>
      <c r="D321" s="23">
        <v>-3998.0</v>
      </c>
      <c r="E321" s="4">
        <v>-3512.66666666667</v>
      </c>
      <c r="F321" s="4" t="s">
        <v>6</v>
      </c>
    </row>
    <row r="322" ht="15.75" customHeight="1">
      <c r="A322" s="4" t="s">
        <v>7</v>
      </c>
      <c r="B322" s="4"/>
      <c r="C322" s="4">
        <v>-8342.66666666667</v>
      </c>
      <c r="D322" s="23">
        <v>-4032.0</v>
      </c>
      <c r="E322" s="4">
        <v>-3542.66666666667</v>
      </c>
      <c r="F322" s="4" t="s">
        <v>7</v>
      </c>
    </row>
    <row r="323" ht="15.75" customHeight="1">
      <c r="A323" s="26" t="s">
        <v>8</v>
      </c>
      <c r="B323" s="24"/>
      <c r="C323" s="4">
        <v>-8412.66666666667</v>
      </c>
      <c r="D323" s="4">
        <v>-4066.0</v>
      </c>
      <c r="E323" s="4">
        <v>-3572.66666666667</v>
      </c>
      <c r="F323" s="24" t="s">
        <v>8</v>
      </c>
    </row>
    <row r="324" ht="15.75" customHeight="1">
      <c r="A324" s="24"/>
      <c r="B324" s="24"/>
      <c r="C324" s="4"/>
      <c r="D324" s="4"/>
      <c r="E324" s="4"/>
      <c r="F324" s="24"/>
    </row>
    <row r="325" ht="15.75" customHeight="1">
      <c r="C325" s="25"/>
    </row>
    <row r="326" ht="15.75" customHeight="1">
      <c r="A326" s="4" t="s">
        <v>9</v>
      </c>
      <c r="B326" s="4"/>
      <c r="C326" s="25">
        <f>C321+C325</f>
        <v>-8272.666667</v>
      </c>
      <c r="D326" s="4">
        <v>1286.0</v>
      </c>
      <c r="F326" s="4" t="s">
        <v>9</v>
      </c>
    </row>
    <row r="327" ht="15.75" customHeight="1">
      <c r="A327" s="4" t="s">
        <v>10</v>
      </c>
      <c r="B327" s="4"/>
      <c r="C327" s="4">
        <v>240.0</v>
      </c>
      <c r="D327" s="4">
        <v>1301.0</v>
      </c>
      <c r="F327" s="4" t="s">
        <v>10</v>
      </c>
    </row>
    <row r="328" ht="15.75" customHeight="1">
      <c r="A328" s="4" t="s">
        <v>11</v>
      </c>
      <c r="B328" s="4"/>
      <c r="C328" s="4">
        <f>C326/C321</f>
        <v>1</v>
      </c>
      <c r="F328" s="4" t="s">
        <v>11</v>
      </c>
    </row>
    <row r="329" ht="15.75" customHeight="1">
      <c r="A329" s="4" t="s">
        <v>6</v>
      </c>
      <c r="B329" s="4"/>
      <c r="C329" s="4">
        <v>-8482.66666666667</v>
      </c>
      <c r="D329" s="23">
        <v>-4100.0</v>
      </c>
      <c r="E329" s="4">
        <v>-3602.66666666667</v>
      </c>
      <c r="F329" s="4" t="s">
        <v>6</v>
      </c>
    </row>
    <row r="330" ht="15.75" customHeight="1">
      <c r="A330" s="4" t="s">
        <v>7</v>
      </c>
      <c r="B330" s="4"/>
      <c r="C330" s="4">
        <v>-8552.66666666667</v>
      </c>
      <c r="D330" s="23">
        <v>-4134.0</v>
      </c>
      <c r="E330" s="4">
        <v>-3632.66666666667</v>
      </c>
      <c r="F330" s="4" t="s">
        <v>7</v>
      </c>
    </row>
    <row r="331" ht="15.75" customHeight="1">
      <c r="A331" s="24" t="s">
        <v>8</v>
      </c>
      <c r="B331" s="24"/>
      <c r="C331" s="4">
        <v>-8622.66666666667</v>
      </c>
      <c r="D331" s="4">
        <v>-4168.0</v>
      </c>
      <c r="E331" s="4">
        <v>-3662.66666666667</v>
      </c>
      <c r="F331" s="24" t="s">
        <v>8</v>
      </c>
    </row>
    <row r="332" ht="15.75" customHeight="1">
      <c r="A332" s="24"/>
      <c r="B332" s="24"/>
      <c r="C332" s="4"/>
      <c r="D332" s="4"/>
      <c r="E332" s="4"/>
      <c r="F332" s="24"/>
    </row>
    <row r="333" ht="15.75" customHeight="1">
      <c r="C333" s="25"/>
    </row>
    <row r="334" ht="15.75" customHeight="1">
      <c r="A334" s="4" t="s">
        <v>9</v>
      </c>
      <c r="B334" s="4"/>
      <c r="C334" s="25">
        <f>C329+C333</f>
        <v>-8482.666667</v>
      </c>
      <c r="D334" s="4">
        <v>1316.0</v>
      </c>
      <c r="F334" s="4" t="s">
        <v>9</v>
      </c>
    </row>
    <row r="335" ht="15.75" customHeight="1">
      <c r="A335" s="4" t="s">
        <v>10</v>
      </c>
      <c r="B335" s="4"/>
      <c r="C335" s="4">
        <v>241.0</v>
      </c>
      <c r="D335" s="4">
        <v>1331.0</v>
      </c>
      <c r="F335" s="4" t="s">
        <v>10</v>
      </c>
    </row>
    <row r="336" ht="15.75" customHeight="1">
      <c r="A336" s="4" t="s">
        <v>11</v>
      </c>
      <c r="B336" s="4"/>
      <c r="C336" s="4">
        <f>C334/C329</f>
        <v>1</v>
      </c>
      <c r="F336" s="4" t="s">
        <v>11</v>
      </c>
    </row>
    <row r="337" ht="15.75" customHeight="1">
      <c r="A337" s="4" t="s">
        <v>6</v>
      </c>
      <c r="B337" s="4"/>
      <c r="C337" s="4">
        <v>-8692.66666666667</v>
      </c>
      <c r="D337" s="23">
        <v>-4202.0</v>
      </c>
      <c r="E337" s="4">
        <v>-3692.66666666667</v>
      </c>
      <c r="F337" s="4" t="s">
        <v>6</v>
      </c>
    </row>
    <row r="338" ht="15.75" customHeight="1">
      <c r="A338" s="4" t="s">
        <v>7</v>
      </c>
      <c r="B338" s="4"/>
      <c r="C338" s="4">
        <v>-8762.66666666667</v>
      </c>
      <c r="D338" s="23">
        <v>-4236.0</v>
      </c>
      <c r="E338" s="4">
        <v>-3722.66666666667</v>
      </c>
      <c r="F338" s="4" t="s">
        <v>7</v>
      </c>
    </row>
    <row r="339" ht="15.75" customHeight="1">
      <c r="A339" s="24" t="s">
        <v>8</v>
      </c>
      <c r="B339" s="24"/>
      <c r="C339" s="4">
        <v>-8832.66666666667</v>
      </c>
      <c r="D339" s="4">
        <v>-4270.0</v>
      </c>
      <c r="E339" s="4">
        <v>-3752.66666666667</v>
      </c>
      <c r="F339" s="24" t="s">
        <v>8</v>
      </c>
    </row>
    <row r="340" ht="15.75" customHeight="1">
      <c r="A340" s="24"/>
      <c r="B340" s="24"/>
      <c r="C340" s="4"/>
      <c r="D340" s="4"/>
      <c r="E340" s="4"/>
      <c r="F340" s="24"/>
    </row>
    <row r="341" ht="15.75" customHeight="1">
      <c r="C341" s="25"/>
    </row>
    <row r="342" ht="15.75" customHeight="1">
      <c r="A342" s="4" t="s">
        <v>9</v>
      </c>
      <c r="B342" s="4"/>
      <c r="C342" s="25">
        <f>C337+C341</f>
        <v>-8692.666667</v>
      </c>
      <c r="D342" s="4">
        <v>1346.0</v>
      </c>
      <c r="F342" s="4" t="s">
        <v>9</v>
      </c>
    </row>
    <row r="343" ht="15.75" customHeight="1">
      <c r="A343" s="4" t="s">
        <v>10</v>
      </c>
      <c r="B343" s="4"/>
      <c r="C343" s="4">
        <v>242.0</v>
      </c>
      <c r="D343" s="4">
        <v>1361.0</v>
      </c>
      <c r="F343" s="4" t="s">
        <v>10</v>
      </c>
    </row>
    <row r="344" ht="15.75" customHeight="1">
      <c r="A344" s="4" t="s">
        <v>11</v>
      </c>
      <c r="B344" s="4"/>
      <c r="C344" s="4">
        <f>C342/C337</f>
        <v>1</v>
      </c>
      <c r="F344" s="4" t="s">
        <v>11</v>
      </c>
    </row>
    <row r="345" ht="15.75" customHeight="1">
      <c r="A345" s="4" t="s">
        <v>6</v>
      </c>
      <c r="B345" s="4"/>
      <c r="C345" s="4">
        <v>-8902.66666666667</v>
      </c>
      <c r="D345" s="23">
        <v>-4304.0</v>
      </c>
      <c r="E345" s="4">
        <v>-3782.66666666667</v>
      </c>
      <c r="F345" s="4" t="s">
        <v>6</v>
      </c>
    </row>
    <row r="346" ht="15.75" customHeight="1">
      <c r="A346" s="4" t="s">
        <v>7</v>
      </c>
      <c r="B346" s="4"/>
      <c r="C346" s="4">
        <v>-8972.66666666667</v>
      </c>
      <c r="D346" s="23">
        <v>-4338.0</v>
      </c>
      <c r="E346" s="4">
        <v>-3812.66666666667</v>
      </c>
      <c r="F346" s="4" t="s">
        <v>7</v>
      </c>
    </row>
    <row r="347" ht="15.75" customHeight="1">
      <c r="A347" s="24" t="s">
        <v>8</v>
      </c>
      <c r="B347" s="24"/>
      <c r="C347" s="4">
        <v>-9042.66666666667</v>
      </c>
      <c r="D347" s="4">
        <v>-4372.0</v>
      </c>
      <c r="E347" s="4">
        <v>-3842.66666666667</v>
      </c>
      <c r="F347" s="24" t="s">
        <v>8</v>
      </c>
    </row>
    <row r="348" ht="15.75" customHeight="1">
      <c r="A348" s="24"/>
      <c r="B348" s="24"/>
      <c r="C348" s="4"/>
      <c r="D348" s="4"/>
      <c r="E348" s="4"/>
      <c r="F348" s="24"/>
    </row>
    <row r="349" ht="15.75" customHeight="1">
      <c r="C349" s="25"/>
    </row>
    <row r="350" ht="15.75" customHeight="1">
      <c r="A350" s="4" t="s">
        <v>9</v>
      </c>
      <c r="B350" s="4"/>
      <c r="C350" s="25">
        <f>C345+C349</f>
        <v>-8902.666667</v>
      </c>
      <c r="D350" s="4">
        <v>1376.0</v>
      </c>
      <c r="F350" s="4" t="s">
        <v>9</v>
      </c>
    </row>
    <row r="351" ht="15.75" customHeight="1">
      <c r="A351" s="4" t="s">
        <v>10</v>
      </c>
      <c r="B351" s="4"/>
      <c r="C351" s="4">
        <v>243.0</v>
      </c>
      <c r="D351" s="4">
        <v>1391.0</v>
      </c>
      <c r="F351" s="4" t="s">
        <v>10</v>
      </c>
    </row>
    <row r="352" ht="15.75" customHeight="1">
      <c r="A352" s="4" t="s">
        <v>11</v>
      </c>
      <c r="B352" s="4"/>
      <c r="C352" s="4">
        <f>C350/C345</f>
        <v>1</v>
      </c>
      <c r="F352" s="4" t="s">
        <v>11</v>
      </c>
    </row>
    <row r="353" ht="15.75" customHeight="1">
      <c r="A353" s="4" t="s">
        <v>6</v>
      </c>
      <c r="B353" s="4"/>
      <c r="C353" s="4">
        <v>-9112.66666666667</v>
      </c>
      <c r="D353" s="23">
        <v>-4406.0</v>
      </c>
      <c r="E353" s="4">
        <v>-3872.66666666667</v>
      </c>
      <c r="F353" s="4" t="s">
        <v>6</v>
      </c>
    </row>
    <row r="354" ht="15.75" customHeight="1">
      <c r="A354" s="4" t="s">
        <v>7</v>
      </c>
      <c r="B354" s="4"/>
      <c r="C354" s="4">
        <v>-9182.66666666667</v>
      </c>
      <c r="D354" s="23">
        <v>-4440.0</v>
      </c>
      <c r="E354" s="4">
        <v>-3902.66666666667</v>
      </c>
      <c r="F354" s="4" t="s">
        <v>7</v>
      </c>
    </row>
    <row r="355" ht="15.75" customHeight="1">
      <c r="A355" s="24" t="s">
        <v>8</v>
      </c>
      <c r="B355" s="24"/>
      <c r="C355" s="4">
        <v>-9252.66666666667</v>
      </c>
      <c r="D355" s="4">
        <v>-4474.0</v>
      </c>
      <c r="E355" s="4">
        <v>-3932.66666666667</v>
      </c>
      <c r="F355" s="24" t="s">
        <v>8</v>
      </c>
    </row>
    <row r="356" ht="15.75" customHeight="1">
      <c r="A356" s="24"/>
      <c r="B356" s="24"/>
      <c r="C356" s="4"/>
      <c r="D356" s="4"/>
      <c r="E356" s="4"/>
      <c r="F356" s="24"/>
    </row>
    <row r="357" ht="15.75" customHeight="1">
      <c r="C357" s="25"/>
    </row>
    <row r="358" ht="15.75" customHeight="1">
      <c r="A358" s="4" t="s">
        <v>9</v>
      </c>
      <c r="B358" s="4"/>
      <c r="C358" s="25">
        <f>C353+C357</f>
        <v>-9112.666667</v>
      </c>
      <c r="D358" s="4">
        <v>1406.0</v>
      </c>
      <c r="F358" s="4" t="s">
        <v>9</v>
      </c>
    </row>
    <row r="359" ht="15.75" customHeight="1">
      <c r="A359" s="4" t="s">
        <v>10</v>
      </c>
      <c r="B359" s="4"/>
      <c r="C359" s="4">
        <v>244.0</v>
      </c>
      <c r="D359" s="4">
        <v>1421.0</v>
      </c>
      <c r="F359" s="4" t="s">
        <v>10</v>
      </c>
    </row>
    <row r="360" ht="15.75" customHeight="1">
      <c r="A360" s="4" t="s">
        <v>11</v>
      </c>
      <c r="B360" s="4"/>
      <c r="C360" s="4">
        <f>C358/C353</f>
        <v>1</v>
      </c>
      <c r="F360" s="4" t="s">
        <v>11</v>
      </c>
    </row>
    <row r="361" ht="15.75" customHeight="1">
      <c r="A361" s="4" t="s">
        <v>6</v>
      </c>
      <c r="B361" s="4"/>
      <c r="C361" s="4">
        <v>-9322.66666666667</v>
      </c>
      <c r="D361" s="23">
        <v>-4508.0</v>
      </c>
      <c r="E361" s="4">
        <v>-3962.66666666667</v>
      </c>
      <c r="F361" s="4" t="s">
        <v>6</v>
      </c>
    </row>
    <row r="362" ht="15.75" customHeight="1">
      <c r="A362" s="4" t="s">
        <v>7</v>
      </c>
      <c r="B362" s="4"/>
      <c r="C362" s="4">
        <v>-9392.66666666667</v>
      </c>
      <c r="D362" s="23">
        <v>-4542.0</v>
      </c>
      <c r="E362" s="4">
        <v>-3992.66666666667</v>
      </c>
      <c r="F362" s="4" t="s">
        <v>7</v>
      </c>
    </row>
    <row r="363" ht="15.75" customHeight="1">
      <c r="A363" s="24" t="s">
        <v>8</v>
      </c>
      <c r="B363" s="24"/>
      <c r="C363" s="4">
        <v>-9462.66666666667</v>
      </c>
      <c r="D363" s="4">
        <v>-4576.0</v>
      </c>
      <c r="E363" s="4">
        <v>-4022.66666666667</v>
      </c>
      <c r="F363" s="24" t="s">
        <v>8</v>
      </c>
    </row>
    <row r="364" ht="15.75" customHeight="1">
      <c r="A364" s="24"/>
      <c r="B364" s="24"/>
      <c r="C364" s="4"/>
      <c r="D364" s="4"/>
      <c r="E364" s="4"/>
      <c r="F364" s="24"/>
    </row>
    <row r="365" ht="15.75" customHeight="1">
      <c r="C365" s="25"/>
    </row>
    <row r="366" ht="15.75" customHeight="1">
      <c r="A366" s="4" t="s">
        <v>9</v>
      </c>
      <c r="B366" s="4"/>
      <c r="C366" s="25">
        <f>C361+C365</f>
        <v>-9322.666667</v>
      </c>
      <c r="D366" s="4">
        <v>1436.0</v>
      </c>
      <c r="F366" s="4" t="s">
        <v>9</v>
      </c>
    </row>
    <row r="367" ht="15.75" customHeight="1">
      <c r="A367" s="4" t="s">
        <v>10</v>
      </c>
      <c r="B367" s="4"/>
      <c r="C367" s="4">
        <v>245.0</v>
      </c>
      <c r="D367" s="4">
        <v>1451.0</v>
      </c>
      <c r="F367" s="4" t="s">
        <v>10</v>
      </c>
    </row>
    <row r="368" ht="15.75" customHeight="1">
      <c r="A368" s="4" t="s">
        <v>11</v>
      </c>
      <c r="B368" s="4"/>
      <c r="C368" s="4">
        <f>C366/C361</f>
        <v>1</v>
      </c>
      <c r="F368" s="4" t="s">
        <v>11</v>
      </c>
    </row>
    <row r="369" ht="15.75" customHeight="1">
      <c r="A369" s="4" t="s">
        <v>6</v>
      </c>
      <c r="B369" s="4"/>
      <c r="C369" s="4">
        <v>-9532.66666666667</v>
      </c>
      <c r="D369" s="23">
        <v>-4610.0</v>
      </c>
      <c r="E369" s="4">
        <v>-4052.66666666667</v>
      </c>
      <c r="F369" s="4" t="s">
        <v>6</v>
      </c>
    </row>
    <row r="370" ht="15.75" customHeight="1">
      <c r="A370" s="4" t="s">
        <v>7</v>
      </c>
      <c r="B370" s="4"/>
      <c r="C370" s="4">
        <v>-9602.66666666667</v>
      </c>
      <c r="D370" s="23">
        <v>-4644.0</v>
      </c>
      <c r="E370" s="4">
        <v>-4082.66666666667</v>
      </c>
      <c r="F370" s="4" t="s">
        <v>7</v>
      </c>
    </row>
    <row r="371" ht="15.75" customHeight="1">
      <c r="A371" s="24" t="s">
        <v>8</v>
      </c>
      <c r="B371" s="24"/>
      <c r="C371" s="4">
        <v>-9672.66666666667</v>
      </c>
      <c r="D371" s="4">
        <v>-4678.0</v>
      </c>
      <c r="E371" s="4">
        <v>-4112.66666666667</v>
      </c>
      <c r="F371" s="24" t="s">
        <v>8</v>
      </c>
    </row>
    <row r="372" ht="15.75" customHeight="1">
      <c r="A372" s="24"/>
      <c r="B372" s="24"/>
      <c r="C372" s="4"/>
      <c r="D372" s="4"/>
      <c r="E372" s="4"/>
      <c r="F372" s="24"/>
    </row>
    <row r="373" ht="15.75" customHeight="1">
      <c r="C373" s="25"/>
    </row>
    <row r="374" ht="15.75" customHeight="1">
      <c r="A374" s="4" t="s">
        <v>9</v>
      </c>
      <c r="B374" s="4"/>
      <c r="C374" s="25">
        <f>C369+C373</f>
        <v>-9532.666667</v>
      </c>
      <c r="D374" s="4">
        <v>1466.0</v>
      </c>
      <c r="F374" s="4" t="s">
        <v>9</v>
      </c>
    </row>
    <row r="375" ht="15.75" customHeight="1">
      <c r="A375" s="4" t="s">
        <v>10</v>
      </c>
      <c r="B375" s="4"/>
      <c r="C375" s="4">
        <v>246.0</v>
      </c>
      <c r="D375" s="4">
        <v>1481.0</v>
      </c>
      <c r="F375" s="4" t="s">
        <v>10</v>
      </c>
    </row>
    <row r="376" ht="15.75" customHeight="1">
      <c r="A376" s="4" t="s">
        <v>11</v>
      </c>
      <c r="B376" s="4"/>
      <c r="C376" s="4">
        <f>C374/C369</f>
        <v>1</v>
      </c>
      <c r="F376" s="4" t="s">
        <v>11</v>
      </c>
    </row>
    <row r="377" ht="15.75" customHeight="1">
      <c r="A377" s="4" t="s">
        <v>6</v>
      </c>
      <c r="B377" s="4"/>
      <c r="C377" s="4">
        <v>-9742.66666666667</v>
      </c>
      <c r="D377" s="23">
        <v>-4712.0</v>
      </c>
      <c r="E377" s="4">
        <v>-4142.66666666667</v>
      </c>
      <c r="F377" s="4" t="s">
        <v>6</v>
      </c>
    </row>
    <row r="378" ht="15.75" customHeight="1">
      <c r="A378" s="4" t="s">
        <v>7</v>
      </c>
      <c r="B378" s="4"/>
      <c r="C378" s="4">
        <v>-9812.66666666667</v>
      </c>
      <c r="D378" s="23">
        <v>-4746.0</v>
      </c>
      <c r="E378" s="4">
        <v>-4172.66666666667</v>
      </c>
      <c r="F378" s="4" t="s">
        <v>7</v>
      </c>
    </row>
    <row r="379" ht="15.75" customHeight="1">
      <c r="A379" s="24" t="s">
        <v>8</v>
      </c>
      <c r="B379" s="24"/>
      <c r="C379" s="4">
        <v>-9882.66666666667</v>
      </c>
      <c r="D379" s="4">
        <v>-4780.0</v>
      </c>
      <c r="E379" s="4">
        <v>-4202.66666666667</v>
      </c>
      <c r="F379" s="24" t="s">
        <v>8</v>
      </c>
    </row>
    <row r="380" ht="15.75" customHeight="1">
      <c r="A380" s="24"/>
      <c r="B380" s="24"/>
      <c r="C380" s="4"/>
      <c r="D380" s="4"/>
      <c r="E380" s="4"/>
      <c r="F380" s="24"/>
    </row>
    <row r="381" ht="15.75" customHeight="1">
      <c r="C381" s="25"/>
    </row>
    <row r="382" ht="15.75" customHeight="1">
      <c r="A382" s="4" t="s">
        <v>9</v>
      </c>
      <c r="B382" s="4"/>
      <c r="C382" s="25">
        <f>C377+C381</f>
        <v>-9742.666667</v>
      </c>
      <c r="D382" s="4">
        <v>1496.0</v>
      </c>
      <c r="F382" s="4" t="s">
        <v>9</v>
      </c>
    </row>
    <row r="383" ht="15.75" customHeight="1">
      <c r="A383" s="4" t="s">
        <v>10</v>
      </c>
      <c r="B383" s="4"/>
      <c r="C383" s="4">
        <v>247.0</v>
      </c>
      <c r="D383" s="4">
        <v>1511.0</v>
      </c>
      <c r="F383" s="4" t="s">
        <v>10</v>
      </c>
    </row>
    <row r="384" ht="15.75" customHeight="1">
      <c r="A384" s="4" t="s">
        <v>11</v>
      </c>
      <c r="B384" s="4"/>
      <c r="C384" s="4">
        <f>C382/C377</f>
        <v>1</v>
      </c>
      <c r="F384" s="4" t="s">
        <v>11</v>
      </c>
    </row>
    <row r="385" ht="15.75" customHeight="1">
      <c r="A385" s="4" t="s">
        <v>6</v>
      </c>
      <c r="B385" s="4"/>
      <c r="C385" s="4">
        <v>-9952.66666666667</v>
      </c>
      <c r="D385" s="23">
        <v>-4814.0</v>
      </c>
      <c r="E385" s="4">
        <v>-4232.66666666667</v>
      </c>
      <c r="F385" s="4" t="s">
        <v>6</v>
      </c>
    </row>
    <row r="386" ht="15.75" customHeight="1">
      <c r="A386" s="4" t="s">
        <v>7</v>
      </c>
      <c r="B386" s="4"/>
      <c r="C386" s="4">
        <v>-10022.6666666667</v>
      </c>
      <c r="D386" s="23">
        <v>-4848.0</v>
      </c>
      <c r="E386" s="4">
        <v>-4262.66666666667</v>
      </c>
      <c r="F386" s="4" t="s">
        <v>7</v>
      </c>
    </row>
    <row r="387" ht="15.75" customHeight="1">
      <c r="A387" s="24" t="s">
        <v>8</v>
      </c>
      <c r="B387" s="24"/>
      <c r="C387" s="4">
        <v>-10092.6666666667</v>
      </c>
      <c r="D387" s="4">
        <v>-4882.0</v>
      </c>
      <c r="E387" s="4">
        <v>-4292.66666666667</v>
      </c>
      <c r="F387" s="24" t="s">
        <v>8</v>
      </c>
    </row>
    <row r="388" ht="15.75" customHeight="1">
      <c r="A388" s="24"/>
      <c r="B388" s="24"/>
      <c r="C388" s="4"/>
      <c r="D388" s="4"/>
      <c r="E388" s="4"/>
      <c r="F388" s="24"/>
    </row>
    <row r="389" ht="15.75" customHeight="1">
      <c r="C389" s="25"/>
    </row>
    <row r="390" ht="15.75" customHeight="1">
      <c r="A390" s="4" t="s">
        <v>9</v>
      </c>
      <c r="B390" s="4"/>
      <c r="C390" s="25">
        <f>C385+C389</f>
        <v>-9952.666667</v>
      </c>
      <c r="D390" s="4">
        <v>1526.0</v>
      </c>
      <c r="F390" s="4" t="s">
        <v>9</v>
      </c>
    </row>
    <row r="391" ht="15.75" customHeight="1">
      <c r="A391" s="4" t="s">
        <v>10</v>
      </c>
      <c r="B391" s="4"/>
      <c r="C391" s="4">
        <v>248.0</v>
      </c>
      <c r="D391" s="4">
        <v>1541.0</v>
      </c>
      <c r="F391" s="4" t="s">
        <v>10</v>
      </c>
    </row>
    <row r="392" ht="15.75" customHeight="1">
      <c r="A392" s="4" t="s">
        <v>11</v>
      </c>
      <c r="B392" s="4"/>
      <c r="C392" s="4">
        <f>C390/C385</f>
        <v>1</v>
      </c>
      <c r="F392" s="4" t="s">
        <v>11</v>
      </c>
    </row>
    <row r="393" ht="15.75" customHeight="1">
      <c r="A393" s="4" t="s">
        <v>6</v>
      </c>
      <c r="B393" s="4"/>
      <c r="C393" s="4">
        <v>-10162.6666666667</v>
      </c>
      <c r="D393" s="23">
        <v>-4916.0</v>
      </c>
      <c r="E393" s="4">
        <v>-4322.66666666667</v>
      </c>
      <c r="F393" s="4" t="s">
        <v>6</v>
      </c>
    </row>
    <row r="394" ht="15.75" customHeight="1">
      <c r="A394" s="4" t="s">
        <v>7</v>
      </c>
      <c r="B394" s="4"/>
      <c r="C394" s="4">
        <v>-10232.6666666667</v>
      </c>
      <c r="D394" s="23">
        <v>-4950.0</v>
      </c>
      <c r="E394" s="4">
        <v>-4352.66666666667</v>
      </c>
      <c r="F394" s="4" t="s">
        <v>7</v>
      </c>
    </row>
    <row r="395" ht="15.75" customHeight="1">
      <c r="A395" s="24" t="s">
        <v>8</v>
      </c>
      <c r="B395" s="24"/>
      <c r="C395" s="4">
        <v>-10302.6666666667</v>
      </c>
      <c r="D395" s="4">
        <v>-4984.0</v>
      </c>
      <c r="E395" s="4">
        <v>-4382.66666666667</v>
      </c>
      <c r="F395" s="24" t="s">
        <v>8</v>
      </c>
    </row>
    <row r="396" ht="15.75" customHeight="1">
      <c r="A396" s="24"/>
      <c r="B396" s="24"/>
      <c r="C396" s="4"/>
      <c r="D396" s="4"/>
      <c r="E396" s="4"/>
      <c r="F396" s="24"/>
    </row>
    <row r="397" ht="15.75" customHeight="1">
      <c r="C397" s="25"/>
    </row>
    <row r="398" ht="15.75" customHeight="1">
      <c r="A398" s="4" t="s">
        <v>9</v>
      </c>
      <c r="B398" s="4"/>
      <c r="C398" s="25">
        <f>C393+C397</f>
        <v>-10162.66667</v>
      </c>
      <c r="D398" s="4">
        <v>1556.0</v>
      </c>
      <c r="F398" s="4" t="s">
        <v>9</v>
      </c>
    </row>
    <row r="399" ht="15.75" customHeight="1">
      <c r="A399" s="4" t="s">
        <v>10</v>
      </c>
      <c r="B399" s="4"/>
      <c r="C399" s="4">
        <v>249.0</v>
      </c>
      <c r="D399" s="4">
        <v>1571.0</v>
      </c>
      <c r="F399" s="4" t="s">
        <v>10</v>
      </c>
    </row>
    <row r="400" ht="15.75" customHeight="1">
      <c r="A400" s="4" t="s">
        <v>11</v>
      </c>
      <c r="B400" s="4"/>
      <c r="C400" s="4">
        <f>C398/C393</f>
        <v>1</v>
      </c>
      <c r="F400" s="4" t="s">
        <v>11</v>
      </c>
    </row>
    <row r="401" ht="15.75" customHeight="1">
      <c r="A401" s="4" t="s">
        <v>6</v>
      </c>
      <c r="B401" s="4"/>
      <c r="C401" s="4">
        <v>-10372.6666666667</v>
      </c>
      <c r="D401" s="23">
        <v>-5018.0</v>
      </c>
      <c r="E401" s="4">
        <v>-4412.66666666667</v>
      </c>
      <c r="F401" s="4" t="s">
        <v>6</v>
      </c>
    </row>
    <row r="402" ht="15.75" customHeight="1">
      <c r="A402" s="4" t="s">
        <v>7</v>
      </c>
      <c r="B402" s="4"/>
      <c r="C402" s="4">
        <v>-10442.6666666667</v>
      </c>
      <c r="D402" s="23">
        <v>-5052.0</v>
      </c>
      <c r="E402" s="4">
        <v>-4442.66666666667</v>
      </c>
      <c r="F402" s="4" t="s">
        <v>7</v>
      </c>
    </row>
    <row r="403" ht="15.75" customHeight="1">
      <c r="A403" s="24" t="s">
        <v>8</v>
      </c>
      <c r="B403" s="24"/>
      <c r="C403" s="4">
        <v>-10512.6666666667</v>
      </c>
      <c r="D403" s="4">
        <v>-5086.0</v>
      </c>
      <c r="E403" s="4">
        <v>-4472.66666666667</v>
      </c>
      <c r="F403" s="24" t="s">
        <v>8</v>
      </c>
    </row>
    <row r="404" ht="15.75" customHeight="1">
      <c r="A404" s="24"/>
      <c r="B404" s="24"/>
      <c r="C404" s="4"/>
      <c r="D404" s="4"/>
      <c r="E404" s="4"/>
      <c r="F404" s="24"/>
    </row>
    <row r="405" ht="15.75" customHeight="1">
      <c r="C405" s="25"/>
    </row>
    <row r="406" ht="15.75" customHeight="1">
      <c r="A406" s="4" t="s">
        <v>9</v>
      </c>
      <c r="B406" s="4"/>
      <c r="C406" s="25">
        <f>C401+C405</f>
        <v>-10372.66667</v>
      </c>
      <c r="D406" s="4">
        <v>1586.0</v>
      </c>
      <c r="F406" s="4" t="s">
        <v>9</v>
      </c>
    </row>
    <row r="407" ht="15.75" customHeight="1">
      <c r="A407" s="4" t="s">
        <v>10</v>
      </c>
      <c r="B407" s="4"/>
      <c r="C407" s="4">
        <v>250.0</v>
      </c>
      <c r="D407" s="4">
        <v>1601.0</v>
      </c>
      <c r="F407" s="4" t="s">
        <v>10</v>
      </c>
    </row>
    <row r="408" ht="15.75" customHeight="1">
      <c r="A408" s="4" t="s">
        <v>11</v>
      </c>
      <c r="B408" s="4"/>
      <c r="C408" s="4">
        <f>C406/C401</f>
        <v>1</v>
      </c>
      <c r="F408" s="4" t="s">
        <v>11</v>
      </c>
    </row>
    <row r="409" ht="15.75" customHeight="1">
      <c r="A409" s="4" t="s">
        <v>6</v>
      </c>
      <c r="B409" s="4"/>
      <c r="C409" s="4">
        <v>-10582.6666666667</v>
      </c>
      <c r="D409" s="23">
        <v>-5120.0</v>
      </c>
      <c r="E409" s="4">
        <v>-4502.66666666667</v>
      </c>
      <c r="F409" s="4" t="s">
        <v>6</v>
      </c>
    </row>
    <row r="410" ht="15.75" customHeight="1">
      <c r="A410" s="4" t="s">
        <v>7</v>
      </c>
      <c r="B410" s="4"/>
      <c r="C410" s="4">
        <v>-10652.6666666667</v>
      </c>
      <c r="D410" s="23">
        <v>-5154.0</v>
      </c>
      <c r="E410" s="4">
        <v>-4532.66666666667</v>
      </c>
      <c r="F410" s="4" t="s">
        <v>7</v>
      </c>
    </row>
    <row r="411" ht="15.75" customHeight="1">
      <c r="A411" s="24" t="s">
        <v>8</v>
      </c>
      <c r="B411" s="24"/>
      <c r="C411" s="4">
        <v>-10722.6666666667</v>
      </c>
      <c r="D411" s="4">
        <v>-5188.0</v>
      </c>
      <c r="E411" s="4">
        <v>-4562.66666666667</v>
      </c>
      <c r="F411" s="24" t="s">
        <v>8</v>
      </c>
    </row>
    <row r="412" ht="15.75" customHeight="1">
      <c r="A412" s="24"/>
      <c r="B412" s="24"/>
      <c r="C412" s="4"/>
      <c r="D412" s="4"/>
      <c r="E412" s="4"/>
      <c r="F412" s="24"/>
    </row>
    <row r="413" ht="15.75" customHeight="1">
      <c r="C413" s="25"/>
    </row>
    <row r="414" ht="15.75" customHeight="1">
      <c r="A414" s="4" t="s">
        <v>9</v>
      </c>
      <c r="B414" s="4"/>
      <c r="C414" s="25">
        <f>C409+C413</f>
        <v>-10582.66667</v>
      </c>
      <c r="D414" s="4">
        <v>1616.0</v>
      </c>
      <c r="F414" s="4" t="s">
        <v>9</v>
      </c>
    </row>
    <row r="415" ht="15.75" customHeight="1">
      <c r="A415" s="4" t="s">
        <v>10</v>
      </c>
      <c r="B415" s="4"/>
      <c r="C415" s="4">
        <v>251.0</v>
      </c>
      <c r="D415" s="4">
        <v>1631.0</v>
      </c>
      <c r="F415" s="4" t="s">
        <v>10</v>
      </c>
    </row>
    <row r="416" ht="15.75" customHeight="1">
      <c r="A416" s="4" t="s">
        <v>11</v>
      </c>
      <c r="B416" s="4"/>
      <c r="C416" s="4">
        <f>C414/C409</f>
        <v>1</v>
      </c>
      <c r="F416" s="4" t="s">
        <v>11</v>
      </c>
    </row>
    <row r="417" ht="15.75" customHeight="1">
      <c r="A417" s="4" t="s">
        <v>6</v>
      </c>
      <c r="B417" s="4"/>
      <c r="C417" s="4">
        <v>-10792.6666666667</v>
      </c>
      <c r="D417" s="23">
        <v>-5222.0</v>
      </c>
      <c r="E417" s="4">
        <v>-4592.66666666667</v>
      </c>
      <c r="F417" s="4" t="s">
        <v>6</v>
      </c>
    </row>
    <row r="418" ht="15.75" customHeight="1">
      <c r="A418" s="4" t="s">
        <v>7</v>
      </c>
      <c r="B418" s="4"/>
      <c r="C418" s="4">
        <v>-10862.6666666667</v>
      </c>
      <c r="D418" s="23">
        <v>-5256.0</v>
      </c>
      <c r="E418" s="4">
        <v>-4622.66666666667</v>
      </c>
      <c r="F418" s="4" t="s">
        <v>7</v>
      </c>
    </row>
    <row r="419" ht="15.75" customHeight="1">
      <c r="A419" s="24" t="s">
        <v>8</v>
      </c>
      <c r="B419" s="24"/>
      <c r="C419" s="4">
        <v>-10932.6666666667</v>
      </c>
      <c r="D419" s="4">
        <v>-5290.0</v>
      </c>
      <c r="E419" s="4">
        <v>-4652.66666666667</v>
      </c>
      <c r="F419" s="24" t="s">
        <v>8</v>
      </c>
    </row>
    <row r="420" ht="15.75" customHeight="1">
      <c r="A420" s="24"/>
      <c r="B420" s="24"/>
      <c r="C420" s="4"/>
      <c r="D420" s="4"/>
      <c r="E420" s="4"/>
      <c r="F420" s="24"/>
    </row>
    <row r="421" ht="15.75" customHeight="1">
      <c r="C421" s="25"/>
    </row>
    <row r="422" ht="15.75" customHeight="1">
      <c r="A422" s="4" t="s">
        <v>9</v>
      </c>
      <c r="B422" s="4"/>
      <c r="C422" s="25">
        <f>C417+C421</f>
        <v>-10792.66667</v>
      </c>
      <c r="D422" s="4">
        <v>1646.0</v>
      </c>
      <c r="F422" s="4" t="s">
        <v>9</v>
      </c>
    </row>
    <row r="423" ht="15.75" customHeight="1">
      <c r="A423" s="4" t="s">
        <v>10</v>
      </c>
      <c r="B423" s="4"/>
      <c r="C423" s="4">
        <v>252.0</v>
      </c>
      <c r="D423" s="4">
        <v>1661.0</v>
      </c>
      <c r="F423" s="4" t="s">
        <v>10</v>
      </c>
    </row>
    <row r="424" ht="15.75" customHeight="1">
      <c r="A424" s="4" t="s">
        <v>11</v>
      </c>
      <c r="B424" s="4"/>
      <c r="C424" s="4">
        <f>C422/C417</f>
        <v>1</v>
      </c>
      <c r="F424" s="4" t="s">
        <v>11</v>
      </c>
    </row>
    <row r="425" ht="15.75" customHeight="1">
      <c r="A425" s="4" t="s">
        <v>6</v>
      </c>
      <c r="B425" s="4"/>
      <c r="C425" s="4">
        <v>-11002.6666666667</v>
      </c>
      <c r="D425" s="23">
        <v>-5324.0</v>
      </c>
      <c r="E425" s="4">
        <v>-4682.66666666667</v>
      </c>
      <c r="F425" s="4" t="s">
        <v>6</v>
      </c>
    </row>
    <row r="426" ht="15.75" customHeight="1">
      <c r="A426" s="4" t="s">
        <v>7</v>
      </c>
      <c r="B426" s="4"/>
      <c r="C426" s="4">
        <v>-11072.6666666667</v>
      </c>
      <c r="D426" s="23">
        <v>-5358.0</v>
      </c>
      <c r="E426" s="4">
        <v>-4712.66666666667</v>
      </c>
      <c r="F426" s="4" t="s">
        <v>7</v>
      </c>
    </row>
    <row r="427" ht="15.75" customHeight="1">
      <c r="A427" s="24" t="s">
        <v>8</v>
      </c>
      <c r="B427" s="24"/>
      <c r="C427" s="4">
        <v>-11142.6666666667</v>
      </c>
      <c r="D427" s="4">
        <v>-5392.0</v>
      </c>
      <c r="E427" s="4">
        <v>-4742.66666666667</v>
      </c>
      <c r="F427" s="24" t="s">
        <v>8</v>
      </c>
    </row>
    <row r="428" ht="15.75" customHeight="1">
      <c r="A428" s="24"/>
      <c r="B428" s="24"/>
      <c r="C428" s="4"/>
      <c r="D428" s="4"/>
      <c r="E428" s="4"/>
      <c r="F428" s="24"/>
    </row>
    <row r="429" ht="15.75" customHeight="1">
      <c r="C429" s="25"/>
    </row>
    <row r="430" ht="15.75" customHeight="1">
      <c r="A430" s="4" t="s">
        <v>9</v>
      </c>
      <c r="B430" s="4"/>
      <c r="C430" s="25">
        <f>C425+C429</f>
        <v>-11002.66667</v>
      </c>
      <c r="D430" s="4">
        <v>1676.0</v>
      </c>
      <c r="F430" s="4" t="s">
        <v>9</v>
      </c>
    </row>
    <row r="431" ht="15.75" customHeight="1">
      <c r="A431" s="4" t="s">
        <v>10</v>
      </c>
      <c r="B431" s="4"/>
      <c r="C431" s="4">
        <v>253.0</v>
      </c>
      <c r="D431" s="4">
        <v>1691.0</v>
      </c>
      <c r="F431" s="4" t="s">
        <v>10</v>
      </c>
    </row>
    <row r="432" ht="15.75" customHeight="1">
      <c r="A432" s="4" t="s">
        <v>11</v>
      </c>
      <c r="B432" s="4"/>
      <c r="C432" s="4">
        <f>C430/C425</f>
        <v>1</v>
      </c>
      <c r="F432" s="4" t="s">
        <v>11</v>
      </c>
    </row>
    <row r="433" ht="15.75" customHeight="1">
      <c r="A433" s="4" t="s">
        <v>6</v>
      </c>
      <c r="B433" s="4"/>
      <c r="C433" s="4">
        <v>-11212.6666666667</v>
      </c>
      <c r="D433" s="23">
        <v>-5426.0</v>
      </c>
      <c r="E433" s="4">
        <v>-4772.66666666667</v>
      </c>
      <c r="F433" s="4" t="s">
        <v>6</v>
      </c>
    </row>
    <row r="434" ht="15.75" customHeight="1">
      <c r="A434" s="4" t="s">
        <v>7</v>
      </c>
      <c r="B434" s="4"/>
      <c r="C434" s="4">
        <v>-11282.6666666667</v>
      </c>
      <c r="D434" s="23">
        <v>-5460.0</v>
      </c>
      <c r="E434" s="4">
        <v>-4802.66666666667</v>
      </c>
      <c r="F434" s="4" t="s">
        <v>7</v>
      </c>
    </row>
    <row r="435" ht="15.75" customHeight="1">
      <c r="A435" s="24" t="s">
        <v>8</v>
      </c>
      <c r="B435" s="24"/>
      <c r="C435" s="4">
        <v>-11352.6666666667</v>
      </c>
      <c r="D435" s="4">
        <v>-5494.0</v>
      </c>
      <c r="E435" s="4">
        <v>-4832.66666666667</v>
      </c>
      <c r="F435" s="24" t="s">
        <v>8</v>
      </c>
    </row>
    <row r="436" ht="15.75" customHeight="1">
      <c r="A436" s="24"/>
      <c r="B436" s="24"/>
      <c r="C436" s="4"/>
      <c r="D436" s="4"/>
      <c r="E436" s="4"/>
      <c r="F436" s="24"/>
    </row>
    <row r="437" ht="15.75" customHeight="1">
      <c r="C437" s="25"/>
    </row>
    <row r="438" ht="15.75" customHeight="1">
      <c r="A438" s="4" t="s">
        <v>9</v>
      </c>
      <c r="B438" s="4"/>
      <c r="C438" s="25">
        <f>C433+C437</f>
        <v>-11212.66667</v>
      </c>
      <c r="D438" s="4">
        <v>1706.0</v>
      </c>
      <c r="F438" s="4" t="s">
        <v>9</v>
      </c>
    </row>
    <row r="439" ht="15.75" customHeight="1">
      <c r="A439" s="4" t="s">
        <v>10</v>
      </c>
      <c r="B439" s="4"/>
      <c r="C439" s="4">
        <v>254.0</v>
      </c>
      <c r="D439" s="4">
        <v>1721.0</v>
      </c>
      <c r="F439" s="4" t="s">
        <v>10</v>
      </c>
    </row>
    <row r="440" ht="15.75" customHeight="1">
      <c r="A440" s="4" t="s">
        <v>11</v>
      </c>
      <c r="B440" s="4"/>
      <c r="C440" s="4">
        <f>C438/C433</f>
        <v>1</v>
      </c>
      <c r="F440" s="4" t="s">
        <v>11</v>
      </c>
    </row>
    <row r="441" ht="15.75" customHeight="1">
      <c r="A441" s="4" t="s">
        <v>6</v>
      </c>
      <c r="B441" s="4"/>
      <c r="C441" s="4">
        <v>-11422.6666666667</v>
      </c>
      <c r="D441" s="23">
        <v>-5528.0</v>
      </c>
      <c r="E441" s="4">
        <v>-4862.66666666667</v>
      </c>
      <c r="F441" s="4" t="s">
        <v>6</v>
      </c>
    </row>
    <row r="442" ht="15.75" customHeight="1">
      <c r="A442" s="4" t="s">
        <v>7</v>
      </c>
      <c r="B442" s="4"/>
      <c r="C442" s="4">
        <v>-11492.6666666667</v>
      </c>
      <c r="D442" s="23">
        <v>-5562.0</v>
      </c>
      <c r="E442" s="4">
        <v>-4892.66666666667</v>
      </c>
      <c r="F442" s="4" t="s">
        <v>7</v>
      </c>
    </row>
    <row r="443" ht="15.75" customHeight="1">
      <c r="A443" s="24" t="s">
        <v>8</v>
      </c>
      <c r="B443" s="24"/>
      <c r="C443" s="4">
        <v>-11562.6666666667</v>
      </c>
      <c r="D443" s="4">
        <v>-5596.0</v>
      </c>
      <c r="E443" s="4">
        <v>-4922.66666666667</v>
      </c>
      <c r="F443" s="24" t="s">
        <v>8</v>
      </c>
    </row>
    <row r="444" ht="15.75" customHeight="1">
      <c r="A444" s="24"/>
      <c r="B444" s="24"/>
      <c r="C444" s="4"/>
      <c r="D444" s="4"/>
      <c r="E444" s="4"/>
      <c r="F444" s="24"/>
    </row>
    <row r="445" ht="15.75" customHeight="1">
      <c r="C445" s="25"/>
    </row>
    <row r="446" ht="15.75" customHeight="1">
      <c r="A446" s="4" t="s">
        <v>9</v>
      </c>
      <c r="B446" s="4"/>
      <c r="C446" s="25">
        <f>C441+C445</f>
        <v>-11422.66667</v>
      </c>
      <c r="D446" s="4">
        <v>1736.0</v>
      </c>
      <c r="F446" s="4" t="s">
        <v>9</v>
      </c>
    </row>
    <row r="447" ht="15.75" customHeight="1">
      <c r="A447" s="4" t="s">
        <v>10</v>
      </c>
      <c r="B447" s="4"/>
      <c r="C447" s="4">
        <v>255.0</v>
      </c>
      <c r="D447" s="4">
        <v>1751.0</v>
      </c>
      <c r="F447" s="4" t="s">
        <v>10</v>
      </c>
    </row>
    <row r="448" ht="15.75" customHeight="1">
      <c r="A448" s="4" t="s">
        <v>11</v>
      </c>
      <c r="B448" s="4"/>
      <c r="C448" s="4">
        <f>C446/C441</f>
        <v>1</v>
      </c>
      <c r="F448" s="4" t="s">
        <v>11</v>
      </c>
    </row>
    <row r="449" ht="15.75" customHeight="1">
      <c r="A449" s="4" t="s">
        <v>6</v>
      </c>
      <c r="B449" s="4"/>
      <c r="C449" s="4">
        <v>-11632.6666666667</v>
      </c>
      <c r="D449" s="23">
        <v>-5630.0</v>
      </c>
      <c r="E449" s="4">
        <v>-4952.66666666667</v>
      </c>
      <c r="F449" s="4" t="s">
        <v>6</v>
      </c>
    </row>
    <row r="450" ht="15.75" customHeight="1">
      <c r="A450" s="4" t="s">
        <v>7</v>
      </c>
      <c r="B450" s="4"/>
      <c r="C450" s="4">
        <v>-11702.6666666667</v>
      </c>
      <c r="D450" s="23">
        <v>-5664.0</v>
      </c>
      <c r="E450" s="4">
        <v>-4982.66666666667</v>
      </c>
      <c r="F450" s="4" t="s">
        <v>7</v>
      </c>
    </row>
    <row r="451" ht="15.75" customHeight="1">
      <c r="A451" s="24" t="s">
        <v>8</v>
      </c>
      <c r="B451" s="24"/>
      <c r="C451" s="4">
        <v>-11772.6666666667</v>
      </c>
      <c r="D451" s="4">
        <v>-5698.0</v>
      </c>
      <c r="E451" s="4">
        <v>-5012.66666666667</v>
      </c>
      <c r="F451" s="24" t="s">
        <v>8</v>
      </c>
    </row>
    <row r="452" ht="15.75" customHeight="1">
      <c r="A452" s="24"/>
      <c r="B452" s="24"/>
      <c r="C452" s="4"/>
      <c r="D452" s="4"/>
      <c r="E452" s="4"/>
      <c r="F452" s="24"/>
    </row>
    <row r="453" ht="15.75" customHeight="1">
      <c r="C453" s="25"/>
    </row>
    <row r="454" ht="15.75" customHeight="1">
      <c r="A454" s="4" t="s">
        <v>9</v>
      </c>
      <c r="B454" s="4"/>
      <c r="C454" s="25">
        <f>C449+C453</f>
        <v>-11632.66667</v>
      </c>
      <c r="D454" s="4">
        <v>1766.0</v>
      </c>
      <c r="F454" s="4" t="s">
        <v>9</v>
      </c>
    </row>
    <row r="455" ht="15.75" customHeight="1">
      <c r="A455" s="4" t="s">
        <v>10</v>
      </c>
      <c r="B455" s="4"/>
      <c r="C455" s="4">
        <v>256.0</v>
      </c>
      <c r="D455" s="4">
        <v>1781.0</v>
      </c>
      <c r="F455" s="4" t="s">
        <v>10</v>
      </c>
    </row>
    <row r="456" ht="15.75" customHeight="1">
      <c r="A456" s="4" t="s">
        <v>11</v>
      </c>
      <c r="B456" s="4"/>
      <c r="C456" s="4">
        <f>C454/C449</f>
        <v>1</v>
      </c>
      <c r="F456" s="4" t="s">
        <v>11</v>
      </c>
    </row>
    <row r="457" ht="15.75" customHeight="1">
      <c r="A457" s="4" t="s">
        <v>6</v>
      </c>
      <c r="B457" s="4"/>
      <c r="C457" s="4">
        <v>-11842.6666666667</v>
      </c>
      <c r="D457" s="23">
        <v>-5732.0</v>
      </c>
      <c r="E457" s="4">
        <v>-5042.66666666667</v>
      </c>
      <c r="F457" s="4" t="s">
        <v>6</v>
      </c>
    </row>
    <row r="458" ht="15.75" customHeight="1">
      <c r="A458" s="4" t="s">
        <v>7</v>
      </c>
      <c r="B458" s="4"/>
      <c r="C458" s="4">
        <v>-11912.6666666667</v>
      </c>
      <c r="D458" s="23">
        <v>-5766.0</v>
      </c>
      <c r="E458" s="4">
        <v>-5072.66666666667</v>
      </c>
      <c r="F458" s="4" t="s">
        <v>7</v>
      </c>
    </row>
    <row r="459" ht="15.75" customHeight="1">
      <c r="A459" s="24" t="s">
        <v>8</v>
      </c>
      <c r="B459" s="24"/>
      <c r="C459" s="4">
        <v>-11982.6666666667</v>
      </c>
      <c r="D459" s="4">
        <v>-5800.0</v>
      </c>
      <c r="E459" s="4">
        <v>-5102.66666666667</v>
      </c>
      <c r="F459" s="24" t="s">
        <v>8</v>
      </c>
    </row>
    <row r="460" ht="15.75" customHeight="1">
      <c r="A460" s="24"/>
      <c r="B460" s="24"/>
      <c r="C460" s="4"/>
      <c r="D460" s="4"/>
      <c r="E460" s="4"/>
      <c r="F460" s="24"/>
    </row>
    <row r="461" ht="15.75" customHeight="1">
      <c r="C461" s="25"/>
    </row>
    <row r="462" ht="15.75" customHeight="1">
      <c r="A462" s="4" t="s">
        <v>9</v>
      </c>
      <c r="B462" s="4"/>
      <c r="C462" s="25">
        <f>C457+C461</f>
        <v>-11842.66667</v>
      </c>
      <c r="D462" s="4">
        <v>1796.0</v>
      </c>
      <c r="F462" s="4" t="s">
        <v>9</v>
      </c>
    </row>
    <row r="463" ht="15.75" customHeight="1">
      <c r="A463" s="4" t="s">
        <v>10</v>
      </c>
      <c r="B463" s="4"/>
      <c r="C463" s="4">
        <v>257.0</v>
      </c>
      <c r="D463" s="4">
        <v>1811.0</v>
      </c>
      <c r="F463" s="4" t="s">
        <v>10</v>
      </c>
    </row>
    <row r="464" ht="15.75" customHeight="1">
      <c r="A464" s="4" t="s">
        <v>11</v>
      </c>
      <c r="B464" s="4"/>
      <c r="C464" s="4">
        <f>C462/C457</f>
        <v>1</v>
      </c>
      <c r="F464" s="4" t="s">
        <v>11</v>
      </c>
    </row>
    <row r="465" ht="15.75" customHeight="1">
      <c r="A465" s="4" t="s">
        <v>6</v>
      </c>
      <c r="B465" s="4"/>
      <c r="C465" s="4">
        <v>-12052.6666666667</v>
      </c>
      <c r="D465" s="23">
        <v>-5834.0</v>
      </c>
      <c r="E465" s="4">
        <v>-5132.66666666667</v>
      </c>
      <c r="F465" s="4" t="s">
        <v>6</v>
      </c>
    </row>
    <row r="466" ht="15.75" customHeight="1">
      <c r="A466" s="4" t="s">
        <v>7</v>
      </c>
      <c r="B466" s="4"/>
      <c r="C466" s="4">
        <v>-12122.6666666667</v>
      </c>
      <c r="D466" s="23">
        <v>-5868.0</v>
      </c>
      <c r="E466" s="4">
        <v>-5162.66666666667</v>
      </c>
      <c r="F466" s="4" t="s">
        <v>7</v>
      </c>
    </row>
    <row r="467" ht="15.75" customHeight="1">
      <c r="A467" s="24" t="s">
        <v>8</v>
      </c>
      <c r="B467" s="24"/>
      <c r="C467" s="4">
        <v>-12192.6666666667</v>
      </c>
      <c r="D467" s="4">
        <v>-5902.0</v>
      </c>
      <c r="E467" s="4">
        <v>-5192.66666666667</v>
      </c>
      <c r="F467" s="24" t="s">
        <v>8</v>
      </c>
    </row>
    <row r="468" ht="15.75" customHeight="1">
      <c r="A468" s="24"/>
      <c r="B468" s="24"/>
      <c r="C468" s="4"/>
      <c r="D468" s="4"/>
      <c r="E468" s="4"/>
      <c r="F468" s="24"/>
    </row>
    <row r="469" ht="15.75" customHeight="1">
      <c r="C469" s="25"/>
    </row>
    <row r="470" ht="15.75" customHeight="1">
      <c r="A470" s="4" t="s">
        <v>9</v>
      </c>
      <c r="B470" s="4"/>
      <c r="C470" s="25">
        <f>C465+C469</f>
        <v>-12052.66667</v>
      </c>
      <c r="D470" s="4">
        <v>1826.0</v>
      </c>
      <c r="F470" s="4" t="s">
        <v>9</v>
      </c>
    </row>
    <row r="471" ht="15.75" customHeight="1">
      <c r="A471" s="4" t="s">
        <v>10</v>
      </c>
      <c r="B471" s="4"/>
      <c r="C471" s="4">
        <v>258.0</v>
      </c>
      <c r="D471" s="4">
        <v>1841.0</v>
      </c>
      <c r="F471" s="4" t="s">
        <v>10</v>
      </c>
    </row>
    <row r="472" ht="15.75" customHeight="1">
      <c r="A472" s="4" t="s">
        <v>11</v>
      </c>
      <c r="B472" s="4"/>
      <c r="C472" s="4">
        <f>C470/C465</f>
        <v>1</v>
      </c>
      <c r="F472" s="4" t="s">
        <v>11</v>
      </c>
    </row>
    <row r="473" ht="15.75" customHeight="1">
      <c r="A473" s="4" t="s">
        <v>6</v>
      </c>
      <c r="B473" s="4"/>
      <c r="C473" s="4">
        <v>-12262.6666666667</v>
      </c>
      <c r="D473" s="23">
        <v>-5936.0</v>
      </c>
      <c r="E473" s="4">
        <v>-5222.66666666667</v>
      </c>
      <c r="F473" s="4" t="s">
        <v>6</v>
      </c>
    </row>
    <row r="474" ht="15.75" customHeight="1">
      <c r="A474" s="4" t="s">
        <v>7</v>
      </c>
      <c r="B474" s="4"/>
      <c r="C474" s="4">
        <v>-12332.6666666667</v>
      </c>
      <c r="D474" s="23">
        <v>-5970.0</v>
      </c>
      <c r="E474" s="4">
        <v>-5252.66666666667</v>
      </c>
      <c r="F474" s="4" t="s">
        <v>7</v>
      </c>
    </row>
    <row r="475" ht="15.75" customHeight="1">
      <c r="A475" s="24" t="s">
        <v>8</v>
      </c>
      <c r="B475" s="24"/>
      <c r="C475" s="4">
        <v>-12402.6666666667</v>
      </c>
      <c r="D475" s="4">
        <v>-6004.0</v>
      </c>
      <c r="E475" s="4">
        <v>-5282.66666666667</v>
      </c>
      <c r="F475" s="24" t="s">
        <v>8</v>
      </c>
    </row>
    <row r="476" ht="15.75" customHeight="1">
      <c r="A476" s="24"/>
      <c r="B476" s="24"/>
      <c r="C476" s="4"/>
      <c r="D476" s="4"/>
      <c r="E476" s="4"/>
      <c r="F476" s="24"/>
    </row>
    <row r="477" ht="15.75" customHeight="1">
      <c r="C477" s="25"/>
    </row>
    <row r="478" ht="15.75" customHeight="1">
      <c r="A478" s="4" t="s">
        <v>9</v>
      </c>
      <c r="B478" s="4"/>
      <c r="C478" s="25">
        <f>C473+C477</f>
        <v>-12262.66667</v>
      </c>
      <c r="D478" s="4">
        <v>1856.0</v>
      </c>
      <c r="F478" s="4" t="s">
        <v>9</v>
      </c>
    </row>
    <row r="479" ht="15.75" customHeight="1">
      <c r="A479" s="4" t="s">
        <v>10</v>
      </c>
      <c r="B479" s="4"/>
      <c r="C479" s="4">
        <v>259.0</v>
      </c>
      <c r="D479" s="4">
        <v>1871.0</v>
      </c>
      <c r="F479" s="4" t="s">
        <v>10</v>
      </c>
    </row>
    <row r="480" ht="15.75" customHeight="1">
      <c r="A480" s="4" t="s">
        <v>11</v>
      </c>
      <c r="B480" s="4"/>
      <c r="C480" s="4">
        <f>C478/C473</f>
        <v>1</v>
      </c>
      <c r="F480" s="4" t="s">
        <v>11</v>
      </c>
    </row>
    <row r="481" ht="15.75" customHeight="1">
      <c r="A481" s="4" t="s">
        <v>6</v>
      </c>
      <c r="B481" s="4"/>
      <c r="C481" s="4">
        <v>-12472.6666666667</v>
      </c>
      <c r="D481" s="23">
        <v>-6038.0</v>
      </c>
      <c r="E481" s="4">
        <v>-5312.66666666667</v>
      </c>
      <c r="F481" s="4" t="s">
        <v>6</v>
      </c>
    </row>
    <row r="482" ht="15.75" customHeight="1">
      <c r="A482" s="4" t="s">
        <v>7</v>
      </c>
      <c r="B482" s="4"/>
      <c r="C482" s="4">
        <v>-12542.6666666667</v>
      </c>
      <c r="D482" s="23">
        <v>-6072.0</v>
      </c>
      <c r="E482" s="4">
        <v>-5342.66666666667</v>
      </c>
      <c r="F482" s="4" t="s">
        <v>7</v>
      </c>
    </row>
    <row r="483" ht="15.75" customHeight="1">
      <c r="A483" s="24" t="s">
        <v>8</v>
      </c>
      <c r="B483" s="24"/>
      <c r="C483" s="4">
        <v>-12612.6666666667</v>
      </c>
      <c r="D483" s="4">
        <v>-6106.0</v>
      </c>
      <c r="E483" s="4">
        <v>-5372.66666666667</v>
      </c>
      <c r="F483" s="24" t="s">
        <v>8</v>
      </c>
    </row>
    <row r="484" ht="15.75" customHeight="1">
      <c r="A484" s="24"/>
      <c r="B484" s="24"/>
      <c r="C484" s="4"/>
      <c r="D484" s="4"/>
      <c r="E484" s="4"/>
      <c r="F484" s="24"/>
    </row>
    <row r="485" ht="15.75" customHeight="1">
      <c r="C485" s="25"/>
    </row>
    <row r="486" ht="15.75" customHeight="1">
      <c r="A486" s="4" t="s">
        <v>9</v>
      </c>
      <c r="B486" s="4"/>
      <c r="C486" s="25">
        <f>C481+C485</f>
        <v>-12472.66667</v>
      </c>
      <c r="D486" s="4">
        <v>1886.0</v>
      </c>
      <c r="F486" s="4" t="s">
        <v>9</v>
      </c>
    </row>
    <row r="487" ht="15.75" customHeight="1">
      <c r="A487" s="4" t="s">
        <v>10</v>
      </c>
      <c r="B487" s="4"/>
      <c r="C487" s="4">
        <v>260.0</v>
      </c>
      <c r="D487" s="4">
        <v>1901.0</v>
      </c>
      <c r="F487" s="4" t="s">
        <v>10</v>
      </c>
    </row>
    <row r="488" ht="15.75" customHeight="1">
      <c r="A488" s="4" t="s">
        <v>11</v>
      </c>
      <c r="B488" s="4"/>
      <c r="C488" s="4">
        <f>C486/C481</f>
        <v>1</v>
      </c>
      <c r="F488" s="4" t="s">
        <v>11</v>
      </c>
    </row>
    <row r="489" ht="15.75" customHeight="1">
      <c r="A489" s="4" t="s">
        <v>6</v>
      </c>
      <c r="B489" s="4"/>
      <c r="C489" s="4">
        <v>-12682.6666666667</v>
      </c>
      <c r="D489" s="23">
        <v>-6140.0</v>
      </c>
      <c r="E489" s="4">
        <v>-5402.66666666667</v>
      </c>
      <c r="F489" s="4" t="s">
        <v>6</v>
      </c>
    </row>
    <row r="490" ht="15.75" customHeight="1">
      <c r="A490" s="4" t="s">
        <v>7</v>
      </c>
      <c r="B490" s="4"/>
      <c r="C490" s="4">
        <v>-12752.6666666667</v>
      </c>
      <c r="D490" s="23">
        <v>-6174.0</v>
      </c>
      <c r="E490" s="4">
        <v>-5432.66666666667</v>
      </c>
      <c r="F490" s="4" t="s">
        <v>7</v>
      </c>
    </row>
    <row r="491" ht="15.75" customHeight="1">
      <c r="A491" s="24" t="s">
        <v>8</v>
      </c>
      <c r="B491" s="24"/>
      <c r="C491" s="4">
        <v>-12822.6666666667</v>
      </c>
      <c r="D491" s="4">
        <v>-6208.0</v>
      </c>
      <c r="E491" s="4">
        <v>-5462.66666666667</v>
      </c>
      <c r="F491" s="24" t="s">
        <v>8</v>
      </c>
    </row>
    <row r="492" ht="15.75" customHeight="1">
      <c r="A492" s="24"/>
      <c r="B492" s="24"/>
      <c r="C492" s="4"/>
      <c r="D492" s="4"/>
      <c r="E492" s="4"/>
      <c r="F492" s="24"/>
    </row>
    <row r="493" ht="15.75" customHeight="1">
      <c r="C493" s="25"/>
    </row>
    <row r="494" ht="15.75" customHeight="1">
      <c r="A494" s="4" t="s">
        <v>9</v>
      </c>
      <c r="B494" s="4"/>
      <c r="C494" s="25">
        <f>C489+C493</f>
        <v>-12682.66667</v>
      </c>
      <c r="D494" s="4">
        <v>1916.0</v>
      </c>
      <c r="F494" s="4" t="s">
        <v>9</v>
      </c>
    </row>
    <row r="495" ht="15.75" customHeight="1">
      <c r="A495" s="4" t="s">
        <v>10</v>
      </c>
      <c r="B495" s="4"/>
      <c r="C495" s="4">
        <v>261.0</v>
      </c>
      <c r="D495" s="4">
        <v>1931.0</v>
      </c>
      <c r="F495" s="4" t="s">
        <v>10</v>
      </c>
    </row>
    <row r="496" ht="15.75" customHeight="1">
      <c r="A496" s="4" t="s">
        <v>11</v>
      </c>
      <c r="B496" s="4"/>
      <c r="C496" s="4">
        <f>C494/C489</f>
        <v>1</v>
      </c>
      <c r="F496" s="4" t="s">
        <v>11</v>
      </c>
    </row>
    <row r="497" ht="15.75" customHeight="1">
      <c r="A497" s="4" t="s">
        <v>6</v>
      </c>
      <c r="B497" s="4"/>
      <c r="C497" s="4">
        <v>-12892.6666666667</v>
      </c>
      <c r="D497" s="23">
        <v>-6242.0</v>
      </c>
      <c r="E497" s="4">
        <v>-5492.66666666667</v>
      </c>
      <c r="F497" s="4" t="s">
        <v>6</v>
      </c>
    </row>
    <row r="498" ht="15.75" customHeight="1">
      <c r="A498" s="4" t="s">
        <v>7</v>
      </c>
      <c r="B498" s="4"/>
      <c r="C498" s="4">
        <v>-12962.6666666667</v>
      </c>
      <c r="D498" s="23">
        <v>-6276.0</v>
      </c>
      <c r="E498" s="4">
        <v>-5522.66666666667</v>
      </c>
      <c r="F498" s="4" t="s">
        <v>7</v>
      </c>
    </row>
    <row r="499" ht="15.75" customHeight="1">
      <c r="A499" s="24" t="s">
        <v>8</v>
      </c>
      <c r="B499" s="24"/>
      <c r="C499" s="4">
        <v>-13032.6666666667</v>
      </c>
      <c r="D499" s="4">
        <v>-6310.0</v>
      </c>
      <c r="E499" s="4">
        <v>-5552.66666666667</v>
      </c>
      <c r="F499" s="24" t="s">
        <v>8</v>
      </c>
    </row>
    <row r="500" ht="15.75" customHeight="1">
      <c r="A500" s="24"/>
      <c r="B500" s="24"/>
      <c r="C500" s="4"/>
      <c r="D500" s="4"/>
      <c r="E500" s="4"/>
      <c r="F500" s="24"/>
    </row>
    <row r="501" ht="15.75" customHeight="1">
      <c r="C501" s="25"/>
    </row>
    <row r="502" ht="15.75" customHeight="1">
      <c r="A502" s="4" t="s">
        <v>9</v>
      </c>
      <c r="B502" s="4"/>
      <c r="C502" s="25">
        <f>C497+C501</f>
        <v>-12892.66667</v>
      </c>
      <c r="D502" s="4">
        <v>1946.0</v>
      </c>
      <c r="F502" s="4" t="s">
        <v>9</v>
      </c>
    </row>
    <row r="503" ht="15.75" customHeight="1">
      <c r="A503" s="4" t="s">
        <v>10</v>
      </c>
      <c r="B503" s="4"/>
      <c r="C503" s="4">
        <v>262.0</v>
      </c>
      <c r="D503" s="4">
        <v>1961.0</v>
      </c>
      <c r="F503" s="4" t="s">
        <v>10</v>
      </c>
    </row>
    <row r="504" ht="15.75" customHeight="1">
      <c r="A504" s="4" t="s">
        <v>11</v>
      </c>
      <c r="B504" s="4"/>
      <c r="C504" s="4">
        <f>C502/C497</f>
        <v>1</v>
      </c>
      <c r="F504" s="4" t="s">
        <v>11</v>
      </c>
    </row>
    <row r="505" ht="15.75" customHeight="1">
      <c r="A505" s="4" t="s">
        <v>6</v>
      </c>
      <c r="B505" s="4"/>
      <c r="C505" s="4">
        <v>-13102.6666666667</v>
      </c>
      <c r="D505" s="23">
        <v>-6344.0</v>
      </c>
      <c r="E505" s="4">
        <v>-5582.66666666667</v>
      </c>
      <c r="F505" s="4" t="s">
        <v>6</v>
      </c>
    </row>
    <row r="506" ht="15.75" customHeight="1">
      <c r="A506" s="4" t="s">
        <v>7</v>
      </c>
      <c r="B506" s="4"/>
      <c r="C506" s="4">
        <v>-13172.6666666667</v>
      </c>
      <c r="D506" s="23">
        <v>-6378.0</v>
      </c>
      <c r="E506" s="4">
        <v>-5612.66666666667</v>
      </c>
      <c r="F506" s="4" t="s">
        <v>7</v>
      </c>
    </row>
    <row r="507" ht="15.75" customHeight="1">
      <c r="A507" s="24" t="s">
        <v>8</v>
      </c>
      <c r="B507" s="24"/>
      <c r="C507" s="4">
        <v>-13242.6666666667</v>
      </c>
      <c r="D507" s="4">
        <v>-6412.0</v>
      </c>
      <c r="E507" s="4">
        <v>-5642.66666666667</v>
      </c>
      <c r="F507" s="24" t="s">
        <v>8</v>
      </c>
    </row>
    <row r="508" ht="15.75" customHeight="1">
      <c r="A508" s="24"/>
      <c r="B508" s="24"/>
      <c r="C508" s="4"/>
      <c r="D508" s="4"/>
      <c r="E508" s="4"/>
      <c r="F508" s="24"/>
    </row>
    <row r="509" ht="15.75" customHeight="1">
      <c r="C509" s="25"/>
    </row>
    <row r="510" ht="15.75" customHeight="1">
      <c r="A510" s="4" t="s">
        <v>9</v>
      </c>
      <c r="B510" s="4"/>
      <c r="C510" s="25">
        <f>C505+C509</f>
        <v>-13102.66667</v>
      </c>
      <c r="D510" s="4">
        <v>1976.0</v>
      </c>
      <c r="F510" s="4" t="s">
        <v>9</v>
      </c>
    </row>
    <row r="511" ht="15.75" customHeight="1">
      <c r="A511" s="4" t="s">
        <v>10</v>
      </c>
      <c r="B511" s="4"/>
      <c r="C511" s="4">
        <v>263.0</v>
      </c>
      <c r="D511" s="4">
        <v>1991.0</v>
      </c>
      <c r="F511" s="4" t="s">
        <v>10</v>
      </c>
    </row>
    <row r="512" ht="15.75" customHeight="1">
      <c r="A512" s="4" t="s">
        <v>11</v>
      </c>
      <c r="B512" s="4"/>
      <c r="C512" s="4">
        <f>C510/C505</f>
        <v>1</v>
      </c>
      <c r="F512" s="4" t="s">
        <v>11</v>
      </c>
    </row>
    <row r="513" ht="15.75" customHeight="1">
      <c r="A513" s="4" t="s">
        <v>6</v>
      </c>
      <c r="B513" s="4"/>
      <c r="C513" s="4">
        <v>-13312.6666666667</v>
      </c>
      <c r="D513" s="23">
        <v>-6446.0</v>
      </c>
      <c r="E513" s="4">
        <v>-5672.66666666667</v>
      </c>
      <c r="F513" s="4" t="s">
        <v>6</v>
      </c>
    </row>
    <row r="514" ht="15.75" customHeight="1">
      <c r="A514" s="4" t="s">
        <v>7</v>
      </c>
      <c r="B514" s="4"/>
      <c r="C514" s="4">
        <v>-13382.6666666667</v>
      </c>
      <c r="D514" s="23">
        <v>-6480.0</v>
      </c>
      <c r="E514" s="4">
        <v>-5702.66666666667</v>
      </c>
      <c r="F514" s="4" t="s">
        <v>7</v>
      </c>
    </row>
    <row r="515" ht="15.75" customHeight="1">
      <c r="A515" s="24" t="s">
        <v>8</v>
      </c>
      <c r="B515" s="24"/>
      <c r="C515" s="4">
        <v>-13452.6666666667</v>
      </c>
      <c r="D515" s="4">
        <v>-6514.0</v>
      </c>
      <c r="E515" s="4">
        <v>-5732.66666666667</v>
      </c>
      <c r="F515" s="24" t="s">
        <v>8</v>
      </c>
    </row>
    <row r="516" ht="15.75" customHeight="1">
      <c r="A516" s="24"/>
      <c r="B516" s="24"/>
      <c r="C516" s="4"/>
      <c r="D516" s="4"/>
      <c r="E516" s="4"/>
      <c r="F516" s="24"/>
    </row>
    <row r="517" ht="15.75" customHeight="1">
      <c r="C517" s="25"/>
    </row>
    <row r="518" ht="15.75" customHeight="1">
      <c r="A518" s="4" t="s">
        <v>9</v>
      </c>
      <c r="B518" s="4"/>
      <c r="C518" s="25">
        <f>C513+C517</f>
        <v>-13312.66667</v>
      </c>
      <c r="D518" s="4">
        <v>2006.0</v>
      </c>
      <c r="F518" s="4" t="s">
        <v>9</v>
      </c>
    </row>
    <row r="519" ht="15.75" customHeight="1">
      <c r="A519" s="4" t="s">
        <v>10</v>
      </c>
      <c r="B519" s="4"/>
      <c r="C519" s="4">
        <v>264.0</v>
      </c>
      <c r="D519" s="4">
        <v>2021.0</v>
      </c>
      <c r="F519" s="4" t="s">
        <v>10</v>
      </c>
    </row>
    <row r="520" ht="15.75" customHeight="1">
      <c r="A520" s="4" t="s">
        <v>11</v>
      </c>
      <c r="B520" s="4"/>
      <c r="C520" s="4">
        <f>C518/C513</f>
        <v>1</v>
      </c>
      <c r="F520" s="4" t="s">
        <v>11</v>
      </c>
    </row>
    <row r="521" ht="15.75" customHeight="1">
      <c r="A521" s="4" t="s">
        <v>6</v>
      </c>
      <c r="B521" s="4"/>
      <c r="C521" s="4">
        <v>-13522.6666666667</v>
      </c>
      <c r="D521" s="23">
        <v>-6548.0</v>
      </c>
      <c r="E521" s="4">
        <v>-5762.66666666667</v>
      </c>
      <c r="F521" s="4" t="s">
        <v>6</v>
      </c>
    </row>
    <row r="522" ht="15.75" customHeight="1">
      <c r="A522" s="4" t="s">
        <v>7</v>
      </c>
      <c r="B522" s="4"/>
      <c r="C522" s="4">
        <v>-13592.6666666667</v>
      </c>
      <c r="D522" s="23">
        <v>-6582.0</v>
      </c>
      <c r="E522" s="4">
        <v>-5792.66666666667</v>
      </c>
      <c r="F522" s="4" t="s">
        <v>7</v>
      </c>
    </row>
    <row r="523" ht="15.75" customHeight="1">
      <c r="A523" s="24" t="s">
        <v>8</v>
      </c>
      <c r="B523" s="24"/>
      <c r="C523" s="4">
        <v>-13662.6666666667</v>
      </c>
      <c r="D523" s="4">
        <v>-6616.0</v>
      </c>
      <c r="E523" s="4">
        <v>-5822.66666666667</v>
      </c>
      <c r="F523" s="24" t="s">
        <v>8</v>
      </c>
    </row>
    <row r="524" ht="15.75" customHeight="1">
      <c r="A524" s="24"/>
      <c r="B524" s="24"/>
      <c r="C524" s="4"/>
      <c r="D524" s="4"/>
      <c r="E524" s="4"/>
      <c r="F524" s="24"/>
    </row>
    <row r="525" ht="15.75" customHeight="1">
      <c r="C525" s="25"/>
    </row>
    <row r="526" ht="15.75" customHeight="1">
      <c r="A526" s="4" t="s">
        <v>9</v>
      </c>
      <c r="B526" s="4"/>
      <c r="C526" s="25">
        <f>C521+C525</f>
        <v>-13522.66667</v>
      </c>
      <c r="D526" s="4">
        <v>2036.0</v>
      </c>
      <c r="F526" s="4" t="s">
        <v>9</v>
      </c>
    </row>
    <row r="527" ht="15.75" customHeight="1">
      <c r="A527" s="4" t="s">
        <v>10</v>
      </c>
      <c r="B527" s="4"/>
      <c r="C527" s="4">
        <v>265.0</v>
      </c>
      <c r="D527" s="4">
        <v>2051.0</v>
      </c>
      <c r="F527" s="4" t="s">
        <v>10</v>
      </c>
    </row>
    <row r="528" ht="15.75" customHeight="1">
      <c r="A528" s="4" t="s">
        <v>11</v>
      </c>
      <c r="B528" s="4"/>
      <c r="C528" s="4">
        <f>C526/C521</f>
        <v>1</v>
      </c>
      <c r="F528" s="4" t="s">
        <v>11</v>
      </c>
    </row>
    <row r="529" ht="15.75" customHeight="1">
      <c r="A529" s="4" t="s">
        <v>6</v>
      </c>
      <c r="B529" s="4"/>
      <c r="C529" s="4">
        <v>-13732.6666666667</v>
      </c>
      <c r="D529" s="23">
        <v>-6650.0</v>
      </c>
      <c r="E529" s="4">
        <v>-5852.66666666667</v>
      </c>
      <c r="F529" s="4" t="s">
        <v>6</v>
      </c>
    </row>
    <row r="530" ht="15.75" customHeight="1">
      <c r="A530" s="4" t="s">
        <v>7</v>
      </c>
      <c r="B530" s="4"/>
      <c r="C530" s="4">
        <v>-13802.6666666667</v>
      </c>
      <c r="D530" s="23">
        <v>-6684.0</v>
      </c>
      <c r="E530" s="4">
        <v>-5882.66666666667</v>
      </c>
      <c r="F530" s="4" t="s">
        <v>7</v>
      </c>
    </row>
    <row r="531" ht="15.75" customHeight="1">
      <c r="A531" s="24" t="s">
        <v>8</v>
      </c>
      <c r="B531" s="24"/>
      <c r="C531" s="4">
        <v>-13872.6666666667</v>
      </c>
      <c r="D531" s="4">
        <v>-6718.0</v>
      </c>
      <c r="E531" s="4">
        <v>-5912.66666666667</v>
      </c>
      <c r="F531" s="24" t="s">
        <v>8</v>
      </c>
    </row>
    <row r="532" ht="15.75" customHeight="1">
      <c r="A532" s="24"/>
      <c r="B532" s="24"/>
      <c r="C532" s="4"/>
      <c r="D532" s="4"/>
      <c r="E532" s="4"/>
      <c r="F532" s="24"/>
    </row>
    <row r="533" ht="15.75" customHeight="1">
      <c r="C533" s="25"/>
    </row>
    <row r="534" ht="15.75" customHeight="1">
      <c r="A534" s="4" t="s">
        <v>9</v>
      </c>
      <c r="B534" s="4"/>
      <c r="C534" s="25">
        <f>C529+C533</f>
        <v>-13732.66667</v>
      </c>
      <c r="D534" s="4">
        <v>2066.0</v>
      </c>
      <c r="F534" s="4" t="s">
        <v>9</v>
      </c>
    </row>
    <row r="535" ht="15.75" customHeight="1">
      <c r="A535" s="4" t="s">
        <v>10</v>
      </c>
      <c r="B535" s="4"/>
      <c r="C535" s="4">
        <v>266.0</v>
      </c>
      <c r="D535" s="4">
        <v>2081.0</v>
      </c>
      <c r="F535" s="4" t="s">
        <v>10</v>
      </c>
    </row>
    <row r="536" ht="15.75" customHeight="1">
      <c r="A536" s="4" t="s">
        <v>11</v>
      </c>
      <c r="B536" s="4"/>
      <c r="C536" s="4">
        <f>C534/C529</f>
        <v>1</v>
      </c>
      <c r="F536" s="4" t="s">
        <v>11</v>
      </c>
    </row>
    <row r="537" ht="15.75" customHeight="1">
      <c r="A537" s="4" t="s">
        <v>6</v>
      </c>
      <c r="B537" s="4"/>
      <c r="C537" s="4">
        <v>-13942.6666666667</v>
      </c>
      <c r="D537" s="23">
        <v>-6752.0</v>
      </c>
      <c r="E537" s="4">
        <v>-5942.66666666667</v>
      </c>
      <c r="F537" s="4" t="s">
        <v>6</v>
      </c>
    </row>
    <row r="538" ht="15.75" customHeight="1">
      <c r="A538" s="4" t="s">
        <v>7</v>
      </c>
      <c r="B538" s="4"/>
      <c r="C538" s="4">
        <v>-14012.6666666667</v>
      </c>
      <c r="D538" s="23">
        <v>-6786.0</v>
      </c>
      <c r="E538" s="4">
        <v>-5972.66666666667</v>
      </c>
      <c r="F538" s="4" t="s">
        <v>7</v>
      </c>
    </row>
    <row r="539" ht="15.75" customHeight="1">
      <c r="A539" s="24" t="s">
        <v>8</v>
      </c>
      <c r="B539" s="24"/>
      <c r="C539" s="4">
        <v>-14082.6666666667</v>
      </c>
      <c r="D539" s="4">
        <v>-6820.0</v>
      </c>
      <c r="E539" s="4">
        <v>-6002.66666666667</v>
      </c>
      <c r="F539" s="24" t="s">
        <v>8</v>
      </c>
    </row>
    <row r="540" ht="15.75" customHeight="1">
      <c r="A540" s="24"/>
      <c r="B540" s="24"/>
      <c r="C540" s="4"/>
      <c r="D540" s="4"/>
      <c r="E540" s="4"/>
      <c r="F540" s="24"/>
    </row>
    <row r="541" ht="15.75" customHeight="1">
      <c r="C541" s="25"/>
    </row>
    <row r="542" ht="15.75" customHeight="1">
      <c r="A542" s="4" t="s">
        <v>9</v>
      </c>
      <c r="B542" s="4"/>
      <c r="C542" s="25">
        <f>C537+C541</f>
        <v>-13942.66667</v>
      </c>
      <c r="D542" s="4">
        <v>2096.0</v>
      </c>
      <c r="F542" s="4" t="s">
        <v>9</v>
      </c>
    </row>
    <row r="543" ht="15.75" customHeight="1">
      <c r="A543" s="4" t="s">
        <v>10</v>
      </c>
      <c r="B543" s="4"/>
      <c r="C543" s="4">
        <v>267.0</v>
      </c>
      <c r="D543" s="4">
        <v>2111.0</v>
      </c>
      <c r="F543" s="4" t="s">
        <v>10</v>
      </c>
    </row>
    <row r="544" ht="15.75" customHeight="1">
      <c r="A544" s="4" t="s">
        <v>11</v>
      </c>
      <c r="B544" s="4"/>
      <c r="C544" s="4">
        <f>C542/C537</f>
        <v>1</v>
      </c>
      <c r="F544" s="4" t="s">
        <v>11</v>
      </c>
    </row>
    <row r="545" ht="15.75" customHeight="1">
      <c r="A545" s="4" t="s">
        <v>6</v>
      </c>
      <c r="B545" s="4"/>
      <c r="C545" s="4">
        <v>-14152.6666666667</v>
      </c>
      <c r="D545" s="23">
        <v>-6854.0</v>
      </c>
      <c r="E545" s="4">
        <v>-6032.66666666667</v>
      </c>
      <c r="F545" s="4" t="s">
        <v>6</v>
      </c>
    </row>
    <row r="546" ht="15.75" customHeight="1">
      <c r="A546" s="4" t="s">
        <v>7</v>
      </c>
      <c r="B546" s="4"/>
      <c r="C546" s="4">
        <v>-14222.6666666667</v>
      </c>
      <c r="D546" s="23">
        <v>-6888.0</v>
      </c>
      <c r="E546" s="4">
        <v>-6062.66666666667</v>
      </c>
      <c r="F546" s="4" t="s">
        <v>7</v>
      </c>
    </row>
    <row r="547" ht="15.75" customHeight="1">
      <c r="A547" s="24" t="s">
        <v>8</v>
      </c>
      <c r="B547" s="24"/>
      <c r="C547" s="4">
        <v>-14292.6666666667</v>
      </c>
      <c r="D547" s="4">
        <v>-6922.0</v>
      </c>
      <c r="E547" s="4">
        <v>-6092.66666666667</v>
      </c>
      <c r="F547" s="24" t="s">
        <v>8</v>
      </c>
    </row>
    <row r="548" ht="15.75" customHeight="1">
      <c r="A548" s="24"/>
      <c r="B548" s="24"/>
      <c r="C548" s="4"/>
      <c r="D548" s="4"/>
      <c r="E548" s="4"/>
      <c r="F548" s="24"/>
    </row>
    <row r="549" ht="15.75" customHeight="1">
      <c r="C549" s="25"/>
    </row>
    <row r="550" ht="15.75" customHeight="1">
      <c r="A550" s="4" t="s">
        <v>9</v>
      </c>
      <c r="B550" s="4"/>
      <c r="C550" s="25">
        <f>C545+C549</f>
        <v>-14152.66667</v>
      </c>
      <c r="D550" s="4">
        <v>2126.0</v>
      </c>
      <c r="F550" s="4" t="s">
        <v>9</v>
      </c>
    </row>
    <row r="551" ht="15.75" customHeight="1">
      <c r="A551" s="4" t="s">
        <v>10</v>
      </c>
      <c r="B551" s="4"/>
      <c r="C551" s="4">
        <v>268.0</v>
      </c>
      <c r="D551" s="4">
        <v>2141.0</v>
      </c>
      <c r="F551" s="4" t="s">
        <v>10</v>
      </c>
    </row>
    <row r="552" ht="15.75" customHeight="1">
      <c r="A552" s="4" t="s">
        <v>11</v>
      </c>
      <c r="B552" s="4"/>
      <c r="C552" s="4">
        <f>C550/C545</f>
        <v>1</v>
      </c>
      <c r="F552" s="4" t="s">
        <v>11</v>
      </c>
    </row>
    <row r="553" ht="15.75" customHeight="1">
      <c r="A553" s="4" t="s">
        <v>6</v>
      </c>
      <c r="B553" s="4"/>
      <c r="C553" s="4">
        <v>-14362.6666666667</v>
      </c>
      <c r="D553" s="23">
        <v>-6956.0</v>
      </c>
      <c r="E553" s="4">
        <v>-6122.66666666667</v>
      </c>
      <c r="F553" s="4" t="s">
        <v>6</v>
      </c>
    </row>
    <row r="554" ht="15.75" customHeight="1">
      <c r="A554" s="4" t="s">
        <v>7</v>
      </c>
      <c r="B554" s="4"/>
      <c r="C554" s="4">
        <v>-14432.6666666667</v>
      </c>
      <c r="D554" s="23">
        <v>-6990.0</v>
      </c>
      <c r="E554" s="4">
        <v>-6152.66666666667</v>
      </c>
      <c r="F554" s="4" t="s">
        <v>7</v>
      </c>
    </row>
    <row r="555" ht="15.75" customHeight="1">
      <c r="A555" s="24" t="s">
        <v>8</v>
      </c>
      <c r="B555" s="24"/>
      <c r="C555" s="4">
        <v>-14502.6666666667</v>
      </c>
      <c r="D555" s="4">
        <v>-7024.0</v>
      </c>
      <c r="E555" s="4">
        <v>-6182.66666666667</v>
      </c>
      <c r="F555" s="24" t="s">
        <v>8</v>
      </c>
    </row>
    <row r="556" ht="15.75" customHeight="1">
      <c r="A556" s="24"/>
      <c r="B556" s="24"/>
      <c r="C556" s="4"/>
      <c r="D556" s="4"/>
      <c r="E556" s="4"/>
      <c r="F556" s="24"/>
    </row>
    <row r="557" ht="15.75" customHeight="1">
      <c r="C557" s="25"/>
    </row>
    <row r="558" ht="15.75" customHeight="1">
      <c r="A558" s="4" t="s">
        <v>9</v>
      </c>
      <c r="B558" s="4"/>
      <c r="C558" s="25">
        <f>C553+C557</f>
        <v>-14362.66667</v>
      </c>
      <c r="D558" s="4">
        <v>2156.0</v>
      </c>
      <c r="F558" s="4" t="s">
        <v>9</v>
      </c>
    </row>
    <row r="559" ht="15.75" customHeight="1">
      <c r="A559" s="4" t="s">
        <v>10</v>
      </c>
      <c r="B559" s="4"/>
      <c r="C559" s="4">
        <v>269.0</v>
      </c>
      <c r="D559" s="4">
        <v>2171.0</v>
      </c>
      <c r="F559" s="4" t="s">
        <v>10</v>
      </c>
    </row>
    <row r="560" ht="15.75" customHeight="1">
      <c r="A560" s="4" t="s">
        <v>11</v>
      </c>
      <c r="B560" s="4"/>
      <c r="C560" s="4">
        <f>C558/C553</f>
        <v>1</v>
      </c>
      <c r="F560" s="4" t="s">
        <v>11</v>
      </c>
    </row>
    <row r="561" ht="15.75" customHeight="1">
      <c r="A561" s="4" t="s">
        <v>6</v>
      </c>
      <c r="B561" s="4"/>
      <c r="C561" s="4">
        <v>-14572.6666666667</v>
      </c>
      <c r="D561" s="23">
        <v>-7058.0</v>
      </c>
      <c r="E561" s="4">
        <v>-6212.66666666667</v>
      </c>
      <c r="F561" s="4" t="s">
        <v>6</v>
      </c>
    </row>
    <row r="562" ht="15.75" customHeight="1">
      <c r="A562" s="4" t="s">
        <v>7</v>
      </c>
      <c r="B562" s="4"/>
      <c r="C562" s="4">
        <v>-14642.6666666667</v>
      </c>
      <c r="D562" s="23">
        <v>-7092.0</v>
      </c>
      <c r="E562" s="4">
        <v>-6242.66666666667</v>
      </c>
      <c r="F562" s="4" t="s">
        <v>7</v>
      </c>
    </row>
    <row r="563" ht="15.75" customHeight="1">
      <c r="A563" s="24" t="s">
        <v>8</v>
      </c>
      <c r="B563" s="24"/>
      <c r="C563" s="4">
        <v>-14712.6666666667</v>
      </c>
      <c r="D563" s="4">
        <v>-7126.0</v>
      </c>
      <c r="E563" s="4">
        <v>-6272.66666666667</v>
      </c>
      <c r="F563" s="24" t="s">
        <v>8</v>
      </c>
    </row>
    <row r="564" ht="15.75" customHeight="1">
      <c r="A564" s="24"/>
      <c r="B564" s="24"/>
      <c r="C564" s="4"/>
      <c r="D564" s="4"/>
      <c r="E564" s="4"/>
      <c r="F564" s="24"/>
    </row>
    <row r="565" ht="15.75" customHeight="1">
      <c r="C565" s="25"/>
    </row>
    <row r="566" ht="15.75" customHeight="1">
      <c r="A566" s="4" t="s">
        <v>9</v>
      </c>
      <c r="B566" s="4"/>
      <c r="C566" s="25">
        <f>C561+C565</f>
        <v>-14572.66667</v>
      </c>
      <c r="D566" s="4">
        <v>2186.0</v>
      </c>
      <c r="F566" s="4" t="s">
        <v>9</v>
      </c>
    </row>
    <row r="567" ht="15.75" customHeight="1">
      <c r="A567" s="4" t="s">
        <v>10</v>
      </c>
      <c r="B567" s="4"/>
      <c r="C567" s="4">
        <v>270.0</v>
      </c>
      <c r="D567" s="4">
        <v>2201.0</v>
      </c>
      <c r="F567" s="4" t="s">
        <v>10</v>
      </c>
    </row>
    <row r="568" ht="15.75" customHeight="1">
      <c r="A568" s="4" t="s">
        <v>11</v>
      </c>
      <c r="B568" s="4"/>
      <c r="C568" s="4">
        <f>C566/C561</f>
        <v>1</v>
      </c>
      <c r="F568" s="4" t="s">
        <v>11</v>
      </c>
    </row>
    <row r="569" ht="15.75" customHeight="1">
      <c r="A569" s="4" t="s">
        <v>6</v>
      </c>
      <c r="B569" s="4"/>
      <c r="C569" s="4">
        <v>-14782.6666666667</v>
      </c>
      <c r="D569" s="23">
        <v>-7160.0</v>
      </c>
      <c r="E569" s="4">
        <v>-6302.66666666667</v>
      </c>
      <c r="F569" s="4" t="s">
        <v>6</v>
      </c>
    </row>
    <row r="570" ht="15.75" customHeight="1">
      <c r="A570" s="4" t="s">
        <v>7</v>
      </c>
      <c r="B570" s="4"/>
      <c r="C570" s="4">
        <v>-14852.6666666667</v>
      </c>
      <c r="D570" s="23">
        <v>-7194.0</v>
      </c>
      <c r="E570" s="4">
        <v>-6332.66666666667</v>
      </c>
      <c r="F570" s="4" t="s">
        <v>7</v>
      </c>
    </row>
    <row r="571" ht="15.75" customHeight="1">
      <c r="A571" s="24" t="s">
        <v>8</v>
      </c>
      <c r="B571" s="24"/>
      <c r="C571" s="4">
        <v>-14922.6666666667</v>
      </c>
      <c r="D571" s="4">
        <v>-7228.0</v>
      </c>
      <c r="E571" s="4">
        <v>-6362.66666666667</v>
      </c>
      <c r="F571" s="24" t="s">
        <v>8</v>
      </c>
    </row>
    <row r="572" ht="15.75" customHeight="1">
      <c r="A572" s="24"/>
      <c r="B572" s="24"/>
      <c r="C572" s="4"/>
      <c r="D572" s="4"/>
      <c r="E572" s="4"/>
      <c r="F572" s="24"/>
    </row>
    <row r="573" ht="15.75" customHeight="1">
      <c r="C573" s="25"/>
    </row>
    <row r="574" ht="15.75" customHeight="1">
      <c r="A574" s="4" t="s">
        <v>9</v>
      </c>
      <c r="B574" s="4"/>
      <c r="C574" s="25">
        <f>C569+C573</f>
        <v>-14782.66667</v>
      </c>
      <c r="D574" s="4">
        <v>2216.0</v>
      </c>
      <c r="F574" s="4" t="s">
        <v>9</v>
      </c>
    </row>
    <row r="575" ht="15.75" customHeight="1">
      <c r="A575" s="4" t="s">
        <v>10</v>
      </c>
      <c r="B575" s="4"/>
      <c r="C575" s="4">
        <v>271.0</v>
      </c>
      <c r="D575" s="4">
        <v>2231.0</v>
      </c>
      <c r="F575" s="4" t="s">
        <v>10</v>
      </c>
    </row>
    <row r="576" ht="15.75" customHeight="1">
      <c r="A576" s="4" t="s">
        <v>11</v>
      </c>
      <c r="B576" s="4"/>
      <c r="C576" s="4">
        <f>C574/C569</f>
        <v>1</v>
      </c>
      <c r="F576" s="4" t="s">
        <v>11</v>
      </c>
    </row>
    <row r="577" ht="15.75" customHeight="1">
      <c r="A577" s="4" t="s">
        <v>6</v>
      </c>
      <c r="B577" s="4"/>
      <c r="C577" s="4">
        <v>-14992.6666666667</v>
      </c>
      <c r="D577" s="23">
        <v>-7262.0</v>
      </c>
      <c r="E577" s="4">
        <v>-6392.66666666667</v>
      </c>
      <c r="F577" s="4" t="s">
        <v>6</v>
      </c>
    </row>
    <row r="578" ht="15.75" customHeight="1">
      <c r="A578" s="4" t="s">
        <v>7</v>
      </c>
      <c r="B578" s="4"/>
      <c r="C578" s="4">
        <v>-15062.6666666667</v>
      </c>
      <c r="D578" s="23">
        <v>-7296.0</v>
      </c>
      <c r="E578" s="4">
        <v>-6422.66666666667</v>
      </c>
      <c r="F578" s="4" t="s">
        <v>7</v>
      </c>
    </row>
    <row r="579" ht="15.75" customHeight="1">
      <c r="A579" s="24" t="s">
        <v>8</v>
      </c>
      <c r="B579" s="24"/>
      <c r="C579" s="4">
        <v>-15132.6666666667</v>
      </c>
      <c r="D579" s="4">
        <v>-7330.0</v>
      </c>
      <c r="E579" s="4">
        <v>-6452.66666666667</v>
      </c>
      <c r="F579" s="24" t="s">
        <v>8</v>
      </c>
    </row>
    <row r="580" ht="15.75" customHeight="1">
      <c r="A580" s="24"/>
      <c r="B580" s="24"/>
      <c r="C580" s="4"/>
      <c r="D580" s="4"/>
      <c r="E580" s="4"/>
      <c r="F580" s="24"/>
    </row>
    <row r="581" ht="15.75" customHeight="1">
      <c r="C581" s="25"/>
    </row>
    <row r="582" ht="15.75" customHeight="1">
      <c r="A582" s="4" t="s">
        <v>9</v>
      </c>
      <c r="B582" s="4"/>
      <c r="C582" s="25">
        <f>C577+C581</f>
        <v>-14992.66667</v>
      </c>
      <c r="D582" s="4">
        <v>2246.0</v>
      </c>
      <c r="F582" s="4" t="s">
        <v>9</v>
      </c>
    </row>
    <row r="583" ht="15.75" customHeight="1">
      <c r="A583" s="4" t="s">
        <v>10</v>
      </c>
      <c r="B583" s="4"/>
      <c r="C583" s="4">
        <v>272.0</v>
      </c>
      <c r="D583" s="4">
        <v>2261.0</v>
      </c>
      <c r="F583" s="4" t="s">
        <v>10</v>
      </c>
    </row>
    <row r="584" ht="15.75" customHeight="1">
      <c r="A584" s="4" t="s">
        <v>11</v>
      </c>
      <c r="B584" s="4"/>
      <c r="C584" s="4">
        <f>C582/C577</f>
        <v>1</v>
      </c>
      <c r="F584" s="4" t="s">
        <v>11</v>
      </c>
    </row>
    <row r="585" ht="15.75" customHeight="1">
      <c r="A585" s="4" t="s">
        <v>6</v>
      </c>
      <c r="B585" s="4"/>
      <c r="C585" s="4">
        <v>-15202.6666666667</v>
      </c>
      <c r="D585" s="23">
        <v>-7364.0</v>
      </c>
      <c r="E585" s="4">
        <v>-6482.66666666667</v>
      </c>
      <c r="F585" s="4" t="s">
        <v>6</v>
      </c>
    </row>
    <row r="586" ht="15.75" customHeight="1">
      <c r="A586" s="4" t="s">
        <v>7</v>
      </c>
      <c r="B586" s="4"/>
      <c r="C586" s="4">
        <v>-15272.6666666667</v>
      </c>
      <c r="D586" s="23">
        <v>-7398.0</v>
      </c>
      <c r="E586" s="4">
        <v>-6512.66666666667</v>
      </c>
      <c r="F586" s="4" t="s">
        <v>7</v>
      </c>
    </row>
    <row r="587" ht="15.75" customHeight="1">
      <c r="A587" s="24" t="s">
        <v>8</v>
      </c>
      <c r="B587" s="24"/>
      <c r="C587" s="4">
        <v>-15342.6666666667</v>
      </c>
      <c r="D587" s="4">
        <v>-7432.0</v>
      </c>
      <c r="E587" s="4">
        <v>-6542.66666666667</v>
      </c>
      <c r="F587" s="24" t="s">
        <v>8</v>
      </c>
    </row>
    <row r="588" ht="15.75" customHeight="1">
      <c r="A588" s="24"/>
      <c r="B588" s="24"/>
      <c r="C588" s="4"/>
      <c r="D588" s="4"/>
      <c r="E588" s="4"/>
      <c r="F588" s="24"/>
    </row>
    <row r="589" ht="15.75" customHeight="1">
      <c r="C589" s="25"/>
    </row>
    <row r="590" ht="15.75" customHeight="1">
      <c r="A590" s="4" t="s">
        <v>9</v>
      </c>
      <c r="B590" s="4"/>
      <c r="C590" s="25">
        <f>C585+C589</f>
        <v>-15202.66667</v>
      </c>
      <c r="D590" s="4">
        <v>2276.0</v>
      </c>
      <c r="F590" s="4" t="s">
        <v>9</v>
      </c>
    </row>
    <row r="591" ht="15.75" customHeight="1">
      <c r="A591" s="4" t="s">
        <v>10</v>
      </c>
      <c r="B591" s="4"/>
      <c r="C591" s="4">
        <v>273.0</v>
      </c>
      <c r="D591" s="4">
        <v>2291.0</v>
      </c>
      <c r="F591" s="4" t="s">
        <v>10</v>
      </c>
    </row>
    <row r="592" ht="15.75" customHeight="1">
      <c r="A592" s="4" t="s">
        <v>11</v>
      </c>
      <c r="B592" s="4"/>
      <c r="C592" s="4">
        <f>C590/C585</f>
        <v>1</v>
      </c>
      <c r="F592" s="4" t="s">
        <v>11</v>
      </c>
    </row>
    <row r="593" ht="15.75" customHeight="1">
      <c r="A593" s="4" t="s">
        <v>6</v>
      </c>
      <c r="B593" s="4"/>
      <c r="C593" s="4">
        <v>-15412.6666666667</v>
      </c>
      <c r="D593" s="23">
        <v>-7466.0</v>
      </c>
      <c r="E593" s="4">
        <v>-6572.66666666667</v>
      </c>
      <c r="F593" s="4" t="s">
        <v>6</v>
      </c>
    </row>
    <row r="594" ht="15.75" customHeight="1">
      <c r="A594" s="4" t="s">
        <v>7</v>
      </c>
      <c r="B594" s="4"/>
      <c r="C594" s="4">
        <v>-15482.6666666667</v>
      </c>
      <c r="D594" s="23">
        <v>-7500.0</v>
      </c>
      <c r="E594" s="4">
        <v>-6602.66666666667</v>
      </c>
      <c r="F594" s="4" t="s">
        <v>7</v>
      </c>
    </row>
    <row r="595" ht="15.75" customHeight="1">
      <c r="A595" s="24" t="s">
        <v>8</v>
      </c>
      <c r="B595" s="24"/>
      <c r="C595" s="4">
        <v>-15552.6666666667</v>
      </c>
      <c r="D595" s="4">
        <v>-7534.0</v>
      </c>
      <c r="E595" s="4">
        <v>-6632.66666666667</v>
      </c>
      <c r="F595" s="24" t="s">
        <v>8</v>
      </c>
    </row>
    <row r="596" ht="15.75" customHeight="1">
      <c r="A596" s="24"/>
      <c r="B596" s="24"/>
      <c r="C596" s="4"/>
      <c r="D596" s="4"/>
      <c r="E596" s="4"/>
      <c r="F596" s="24"/>
    </row>
    <row r="597" ht="15.75" customHeight="1">
      <c r="C597" s="25"/>
    </row>
    <row r="598" ht="15.75" customHeight="1">
      <c r="A598" s="4" t="s">
        <v>9</v>
      </c>
      <c r="B598" s="4"/>
      <c r="C598" s="25">
        <f>C593+C597</f>
        <v>-15412.66667</v>
      </c>
      <c r="D598" s="4">
        <v>2306.0</v>
      </c>
      <c r="F598" s="4" t="s">
        <v>9</v>
      </c>
    </row>
    <row r="599" ht="15.75" customHeight="1">
      <c r="A599" s="4" t="s">
        <v>10</v>
      </c>
      <c r="B599" s="4"/>
      <c r="C599" s="4">
        <v>274.0</v>
      </c>
      <c r="D599" s="4">
        <v>2321.0</v>
      </c>
      <c r="F599" s="4" t="s">
        <v>10</v>
      </c>
    </row>
    <row r="600" ht="15.75" customHeight="1">
      <c r="A600" s="4" t="s">
        <v>11</v>
      </c>
      <c r="B600" s="4"/>
      <c r="C600" s="4">
        <f>C598/C593</f>
        <v>1</v>
      </c>
      <c r="F600" s="4" t="s">
        <v>11</v>
      </c>
    </row>
    <row r="601" ht="15.75" customHeight="1">
      <c r="A601" s="4" t="s">
        <v>6</v>
      </c>
      <c r="B601" s="4"/>
      <c r="C601" s="4">
        <v>-15622.6666666667</v>
      </c>
      <c r="D601" s="23">
        <v>-7568.0</v>
      </c>
      <c r="E601" s="4">
        <v>-6662.66666666667</v>
      </c>
      <c r="F601" s="4" t="s">
        <v>6</v>
      </c>
    </row>
    <row r="602" ht="15.75" customHeight="1">
      <c r="A602" s="4" t="s">
        <v>7</v>
      </c>
      <c r="B602" s="4"/>
      <c r="C602" s="4">
        <v>-15692.6666666667</v>
      </c>
      <c r="D602" s="23">
        <v>-7602.0</v>
      </c>
      <c r="E602" s="4">
        <v>-6692.66666666667</v>
      </c>
      <c r="F602" s="4" t="s">
        <v>7</v>
      </c>
    </row>
    <row r="603" ht="15.75" customHeight="1">
      <c r="A603" s="24" t="s">
        <v>8</v>
      </c>
      <c r="B603" s="24"/>
      <c r="C603" s="4">
        <v>-15762.6666666667</v>
      </c>
      <c r="D603" s="4">
        <v>-7636.0</v>
      </c>
      <c r="E603" s="4">
        <v>-6722.66666666667</v>
      </c>
      <c r="F603" s="24" t="s">
        <v>8</v>
      </c>
    </row>
    <row r="604" ht="15.75" customHeight="1">
      <c r="A604" s="24"/>
      <c r="B604" s="24"/>
      <c r="C604" s="4"/>
      <c r="D604" s="4"/>
      <c r="E604" s="4"/>
      <c r="F604" s="24"/>
    </row>
    <row r="605" ht="15.75" customHeight="1">
      <c r="C605" s="25"/>
    </row>
    <row r="606" ht="15.75" customHeight="1">
      <c r="A606" s="4" t="s">
        <v>9</v>
      </c>
      <c r="B606" s="4"/>
      <c r="C606" s="25">
        <f>C601+C605</f>
        <v>-15622.66667</v>
      </c>
      <c r="D606" s="4">
        <v>2336.0</v>
      </c>
      <c r="F606" s="4" t="s">
        <v>9</v>
      </c>
    </row>
    <row r="607" ht="15.75" customHeight="1">
      <c r="A607" s="4" t="s">
        <v>10</v>
      </c>
      <c r="B607" s="4"/>
      <c r="C607" s="4">
        <v>275.0</v>
      </c>
      <c r="D607" s="4">
        <v>2351.0</v>
      </c>
      <c r="F607" s="4" t="s">
        <v>10</v>
      </c>
    </row>
    <row r="608" ht="15.75" customHeight="1">
      <c r="A608" s="4" t="s">
        <v>11</v>
      </c>
      <c r="B608" s="4"/>
      <c r="C608" s="4">
        <f>C606/C601</f>
        <v>1</v>
      </c>
      <c r="F608" s="4" t="s">
        <v>11</v>
      </c>
    </row>
    <row r="609" ht="15.75" customHeight="1">
      <c r="A609" s="4" t="s">
        <v>6</v>
      </c>
      <c r="B609" s="4"/>
      <c r="C609" s="4">
        <v>-15832.6666666667</v>
      </c>
      <c r="D609" s="23">
        <v>-7670.0</v>
      </c>
      <c r="E609" s="4">
        <v>-6752.66666666667</v>
      </c>
      <c r="F609" s="4" t="s">
        <v>6</v>
      </c>
    </row>
    <row r="610" ht="15.75" customHeight="1">
      <c r="A610" s="4" t="s">
        <v>7</v>
      </c>
      <c r="B610" s="4"/>
      <c r="C610" s="4">
        <v>-15902.6666666667</v>
      </c>
      <c r="D610" s="23">
        <v>-7704.0</v>
      </c>
      <c r="E610" s="4">
        <v>-6782.66666666667</v>
      </c>
      <c r="F610" s="4" t="s">
        <v>7</v>
      </c>
    </row>
    <row r="611" ht="15.75" customHeight="1">
      <c r="A611" s="24" t="s">
        <v>8</v>
      </c>
      <c r="B611" s="24"/>
      <c r="C611" s="4">
        <v>-15972.6666666667</v>
      </c>
      <c r="D611" s="4">
        <v>-7738.0</v>
      </c>
      <c r="E611" s="4">
        <v>-6812.66666666667</v>
      </c>
      <c r="F611" s="24" t="s">
        <v>8</v>
      </c>
    </row>
    <row r="612" ht="15.75" customHeight="1">
      <c r="A612" s="24"/>
      <c r="B612" s="24"/>
      <c r="C612" s="4"/>
      <c r="D612" s="4"/>
      <c r="E612" s="4"/>
      <c r="F612" s="24"/>
    </row>
    <row r="613" ht="15.75" customHeight="1">
      <c r="C613" s="25"/>
    </row>
    <row r="614" ht="15.75" customHeight="1">
      <c r="A614" s="4" t="s">
        <v>9</v>
      </c>
      <c r="B614" s="4"/>
      <c r="C614" s="25">
        <f>C609+C613</f>
        <v>-15832.66667</v>
      </c>
      <c r="D614" s="4">
        <v>2366.0</v>
      </c>
      <c r="F614" s="4" t="s">
        <v>9</v>
      </c>
    </row>
    <row r="615" ht="15.75" customHeight="1">
      <c r="A615" s="4" t="s">
        <v>10</v>
      </c>
      <c r="B615" s="4"/>
      <c r="C615" s="4">
        <v>276.0</v>
      </c>
      <c r="D615" s="4">
        <v>2381.0</v>
      </c>
      <c r="F615" s="4" t="s">
        <v>10</v>
      </c>
    </row>
    <row r="616" ht="15.75" customHeight="1">
      <c r="A616" s="4" t="s">
        <v>11</v>
      </c>
      <c r="B616" s="4"/>
      <c r="C616" s="4">
        <f>C614/C609</f>
        <v>1</v>
      </c>
      <c r="F616" s="4" t="s">
        <v>11</v>
      </c>
    </row>
    <row r="617" ht="15.75" customHeight="1">
      <c r="A617" s="4" t="s">
        <v>6</v>
      </c>
      <c r="B617" s="4"/>
      <c r="C617" s="4">
        <v>-16042.6666666667</v>
      </c>
      <c r="D617" s="23">
        <v>-7772.0</v>
      </c>
      <c r="E617" s="4">
        <v>-6842.66666666667</v>
      </c>
      <c r="F617" s="4" t="s">
        <v>6</v>
      </c>
    </row>
    <row r="618" ht="15.75" customHeight="1">
      <c r="A618" s="4" t="s">
        <v>7</v>
      </c>
      <c r="B618" s="4"/>
      <c r="C618" s="4">
        <v>-16112.6666666667</v>
      </c>
      <c r="D618" s="23">
        <v>-7806.0</v>
      </c>
      <c r="E618" s="4">
        <v>-6872.66666666667</v>
      </c>
      <c r="F618" s="4" t="s">
        <v>7</v>
      </c>
    </row>
    <row r="619" ht="15.75" customHeight="1">
      <c r="A619" s="24" t="s">
        <v>8</v>
      </c>
      <c r="B619" s="24"/>
      <c r="C619" s="4">
        <v>-16182.6666666667</v>
      </c>
      <c r="D619" s="4">
        <v>-7840.0</v>
      </c>
      <c r="E619" s="4">
        <v>-6902.66666666667</v>
      </c>
      <c r="F619" s="24" t="s">
        <v>8</v>
      </c>
    </row>
    <row r="620" ht="15.75" customHeight="1">
      <c r="A620" s="24"/>
      <c r="B620" s="24"/>
      <c r="C620" s="4"/>
      <c r="D620" s="4"/>
      <c r="E620" s="4"/>
      <c r="F620" s="24"/>
    </row>
    <row r="621" ht="15.75" customHeight="1">
      <c r="C621" s="25"/>
    </row>
    <row r="622" ht="15.75" customHeight="1">
      <c r="A622" s="4" t="s">
        <v>9</v>
      </c>
      <c r="B622" s="4"/>
      <c r="C622" s="25">
        <f>C617+C621</f>
        <v>-16042.66667</v>
      </c>
      <c r="D622" s="4">
        <v>2396.0</v>
      </c>
      <c r="F622" s="4" t="s">
        <v>9</v>
      </c>
    </row>
    <row r="623" ht="15.75" customHeight="1">
      <c r="A623" s="4" t="s">
        <v>10</v>
      </c>
      <c r="B623" s="4"/>
      <c r="C623" s="4">
        <v>277.0</v>
      </c>
      <c r="D623" s="4">
        <v>2411.0</v>
      </c>
      <c r="F623" s="4" t="s">
        <v>10</v>
      </c>
    </row>
    <row r="624" ht="15.75" customHeight="1">
      <c r="A624" s="4" t="s">
        <v>11</v>
      </c>
      <c r="B624" s="4"/>
      <c r="C624" s="4">
        <f>C622/C617</f>
        <v>1</v>
      </c>
      <c r="F624" s="4" t="s">
        <v>11</v>
      </c>
    </row>
    <row r="625" ht="15.75" customHeight="1">
      <c r="A625" s="4" t="s">
        <v>6</v>
      </c>
      <c r="B625" s="4"/>
      <c r="C625" s="4">
        <v>-16252.6666666667</v>
      </c>
      <c r="D625" s="23">
        <v>-7874.0</v>
      </c>
      <c r="E625" s="4">
        <v>-6932.66666666667</v>
      </c>
      <c r="F625" s="4" t="s">
        <v>6</v>
      </c>
    </row>
    <row r="626" ht="15.75" customHeight="1">
      <c r="A626" s="4" t="s">
        <v>7</v>
      </c>
      <c r="B626" s="4"/>
      <c r="C626" s="4">
        <v>-16322.6666666667</v>
      </c>
      <c r="D626" s="23">
        <v>-7908.0</v>
      </c>
      <c r="E626" s="4">
        <v>-6962.66666666667</v>
      </c>
      <c r="F626" s="4" t="s">
        <v>7</v>
      </c>
    </row>
    <row r="627" ht="15.75" customHeight="1">
      <c r="A627" s="24" t="s">
        <v>8</v>
      </c>
      <c r="B627" s="24"/>
      <c r="C627" s="4">
        <v>-16392.6666666667</v>
      </c>
      <c r="D627" s="4">
        <v>-7942.0</v>
      </c>
      <c r="E627" s="4">
        <v>-6992.66666666667</v>
      </c>
      <c r="F627" s="24" t="s">
        <v>8</v>
      </c>
    </row>
    <row r="628" ht="15.75" customHeight="1">
      <c r="A628" s="24"/>
      <c r="B628" s="24"/>
      <c r="C628" s="4"/>
      <c r="D628" s="4"/>
      <c r="E628" s="4"/>
      <c r="F628" s="24"/>
    </row>
    <row r="629" ht="15.75" customHeight="1">
      <c r="C629" s="25"/>
    </row>
    <row r="630" ht="15.75" customHeight="1">
      <c r="A630" s="4" t="s">
        <v>9</v>
      </c>
      <c r="B630" s="4"/>
      <c r="C630" s="25">
        <f>C625+C629</f>
        <v>-16252.66667</v>
      </c>
      <c r="D630" s="4">
        <v>2426.0</v>
      </c>
      <c r="F630" s="4" t="s">
        <v>9</v>
      </c>
    </row>
    <row r="631" ht="15.75" customHeight="1">
      <c r="A631" s="4" t="s">
        <v>10</v>
      </c>
      <c r="B631" s="4"/>
      <c r="C631" s="4">
        <v>278.0</v>
      </c>
      <c r="D631" s="4">
        <v>2441.0</v>
      </c>
      <c r="F631" s="4" t="s">
        <v>10</v>
      </c>
    </row>
    <row r="632" ht="15.75" customHeight="1">
      <c r="A632" s="4" t="s">
        <v>11</v>
      </c>
      <c r="B632" s="4"/>
      <c r="C632" s="4">
        <f>C630/C625</f>
        <v>1</v>
      </c>
      <c r="F632" s="4" t="s">
        <v>11</v>
      </c>
    </row>
    <row r="633" ht="15.75" customHeight="1">
      <c r="A633" s="4" t="s">
        <v>6</v>
      </c>
      <c r="B633" s="4"/>
      <c r="C633" s="4">
        <v>-16462.6666666667</v>
      </c>
      <c r="D633" s="23">
        <v>-7976.0</v>
      </c>
      <c r="E633" s="4">
        <v>-7022.66666666667</v>
      </c>
      <c r="F633" s="4" t="s">
        <v>6</v>
      </c>
    </row>
    <row r="634" ht="15.75" customHeight="1">
      <c r="A634" s="4" t="s">
        <v>7</v>
      </c>
      <c r="B634" s="4"/>
      <c r="C634" s="4">
        <v>-16532.6666666667</v>
      </c>
      <c r="D634" s="23">
        <v>-8010.0</v>
      </c>
      <c r="E634" s="4">
        <v>-7052.66666666667</v>
      </c>
      <c r="F634" s="4" t="s">
        <v>7</v>
      </c>
    </row>
    <row r="635" ht="15.75" customHeight="1">
      <c r="A635" s="24" t="s">
        <v>8</v>
      </c>
      <c r="B635" s="24"/>
      <c r="C635" s="4">
        <v>-16602.6666666667</v>
      </c>
      <c r="D635" s="4">
        <v>-8044.0</v>
      </c>
      <c r="E635" s="4">
        <v>-7082.66666666667</v>
      </c>
      <c r="F635" s="24" t="s">
        <v>8</v>
      </c>
    </row>
    <row r="636" ht="15.75" customHeight="1">
      <c r="A636" s="24"/>
      <c r="B636" s="24"/>
      <c r="C636" s="4"/>
      <c r="D636" s="4"/>
      <c r="E636" s="4"/>
      <c r="F636" s="24"/>
    </row>
    <row r="637" ht="15.75" customHeight="1">
      <c r="C637" s="25"/>
    </row>
    <row r="638" ht="15.75" customHeight="1">
      <c r="A638" s="4" t="s">
        <v>9</v>
      </c>
      <c r="B638" s="4"/>
      <c r="C638" s="25">
        <f>C633+C637</f>
        <v>-16462.66667</v>
      </c>
      <c r="D638" s="4">
        <v>2456.0</v>
      </c>
      <c r="F638" s="4" t="s">
        <v>9</v>
      </c>
    </row>
    <row r="639" ht="15.75" customHeight="1">
      <c r="A639" s="4" t="s">
        <v>10</v>
      </c>
      <c r="B639" s="4"/>
      <c r="C639" s="4">
        <v>279.0</v>
      </c>
      <c r="D639" s="4">
        <v>2471.0</v>
      </c>
      <c r="F639" s="4" t="s">
        <v>10</v>
      </c>
    </row>
    <row r="640" ht="15.75" customHeight="1">
      <c r="A640" s="4" t="s">
        <v>11</v>
      </c>
      <c r="B640" s="4"/>
      <c r="C640" s="4">
        <f>C638/C633</f>
        <v>1</v>
      </c>
      <c r="F640" s="4" t="s">
        <v>11</v>
      </c>
    </row>
    <row r="641" ht="15.75" customHeight="1">
      <c r="A641" s="4" t="s">
        <v>6</v>
      </c>
      <c r="B641" s="4"/>
      <c r="C641" s="4">
        <v>-16672.6666666667</v>
      </c>
      <c r="D641" s="23">
        <v>-8078.0</v>
      </c>
      <c r="E641" s="4">
        <v>-7112.66666666667</v>
      </c>
      <c r="F641" s="4" t="s">
        <v>6</v>
      </c>
    </row>
    <row r="642" ht="15.75" customHeight="1">
      <c r="A642" s="4" t="s">
        <v>7</v>
      </c>
      <c r="B642" s="4"/>
      <c r="C642" s="4">
        <v>-16742.6666666667</v>
      </c>
      <c r="D642" s="23">
        <v>-8112.0</v>
      </c>
      <c r="E642" s="4">
        <v>-7142.66666666667</v>
      </c>
      <c r="F642" s="4" t="s">
        <v>7</v>
      </c>
    </row>
    <row r="643" ht="15.75" customHeight="1">
      <c r="A643" s="24" t="s">
        <v>8</v>
      </c>
      <c r="B643" s="24"/>
      <c r="C643" s="4">
        <v>-16812.6666666667</v>
      </c>
      <c r="D643" s="4">
        <v>-8146.0</v>
      </c>
      <c r="E643" s="4">
        <v>-7172.66666666667</v>
      </c>
      <c r="F643" s="24" t="s">
        <v>8</v>
      </c>
    </row>
    <row r="644" ht="15.75" customHeight="1">
      <c r="A644" s="24"/>
      <c r="B644" s="24"/>
      <c r="C644" s="4"/>
      <c r="D644" s="4"/>
      <c r="E644" s="4"/>
      <c r="F644" s="24"/>
    </row>
    <row r="645" ht="15.75" customHeight="1">
      <c r="C645" s="25"/>
    </row>
    <row r="646" ht="15.75" customHeight="1">
      <c r="A646" s="4" t="s">
        <v>9</v>
      </c>
      <c r="B646" s="4"/>
      <c r="C646" s="25">
        <f>C641+C645</f>
        <v>-16672.66667</v>
      </c>
      <c r="D646" s="4">
        <v>2486.0</v>
      </c>
      <c r="F646" s="4" t="s">
        <v>9</v>
      </c>
    </row>
    <row r="647" ht="15.75" customHeight="1">
      <c r="A647" s="4" t="s">
        <v>10</v>
      </c>
      <c r="B647" s="4"/>
      <c r="C647" s="4">
        <v>280.0</v>
      </c>
      <c r="D647" s="4">
        <v>2501.0</v>
      </c>
      <c r="F647" s="4" t="s">
        <v>10</v>
      </c>
    </row>
    <row r="648" ht="15.75" customHeight="1">
      <c r="A648" s="4" t="s">
        <v>11</v>
      </c>
      <c r="B648" s="4"/>
      <c r="C648" s="4">
        <f>C646/C641</f>
        <v>1</v>
      </c>
      <c r="F648" s="4" t="s">
        <v>11</v>
      </c>
    </row>
    <row r="649" ht="15.75" customHeight="1">
      <c r="A649" s="4" t="s">
        <v>6</v>
      </c>
      <c r="B649" s="4"/>
      <c r="C649" s="4">
        <v>-16882.6666666667</v>
      </c>
      <c r="D649" s="23">
        <v>-8180.0</v>
      </c>
      <c r="E649" s="4">
        <v>-7202.66666666667</v>
      </c>
      <c r="F649" s="4" t="s">
        <v>6</v>
      </c>
    </row>
    <row r="650" ht="15.75" customHeight="1">
      <c r="A650" s="4" t="s">
        <v>7</v>
      </c>
      <c r="B650" s="4"/>
      <c r="C650" s="4">
        <v>-16952.6666666667</v>
      </c>
      <c r="D650" s="23">
        <v>-8214.0</v>
      </c>
      <c r="E650" s="4">
        <v>-7232.66666666667</v>
      </c>
      <c r="F650" s="4" t="s">
        <v>7</v>
      </c>
    </row>
    <row r="651" ht="15.75" customHeight="1">
      <c r="A651" s="24" t="s">
        <v>8</v>
      </c>
      <c r="B651" s="24"/>
      <c r="C651" s="4">
        <v>-17022.6666666667</v>
      </c>
      <c r="D651" s="4">
        <v>-8248.0</v>
      </c>
      <c r="E651" s="4">
        <v>-7262.66666666667</v>
      </c>
      <c r="F651" s="24" t="s">
        <v>8</v>
      </c>
    </row>
    <row r="652" ht="15.75" customHeight="1">
      <c r="A652" s="24"/>
      <c r="B652" s="24"/>
      <c r="C652" s="4"/>
      <c r="D652" s="4"/>
      <c r="E652" s="4"/>
      <c r="F652" s="24"/>
    </row>
    <row r="653" ht="15.75" customHeight="1">
      <c r="C653" s="25"/>
    </row>
    <row r="654" ht="15.75" customHeight="1">
      <c r="A654" s="4" t="s">
        <v>9</v>
      </c>
      <c r="B654" s="4"/>
      <c r="C654" s="25">
        <f>C649+C653</f>
        <v>-16882.66667</v>
      </c>
      <c r="D654" s="4">
        <v>2516.0</v>
      </c>
      <c r="F654" s="4" t="s">
        <v>9</v>
      </c>
    </row>
    <row r="655" ht="15.75" customHeight="1">
      <c r="A655" s="4" t="s">
        <v>10</v>
      </c>
      <c r="B655" s="4"/>
      <c r="C655" s="4">
        <v>281.0</v>
      </c>
      <c r="D655" s="4">
        <v>2531.0</v>
      </c>
      <c r="F655" s="4" t="s">
        <v>10</v>
      </c>
    </row>
    <row r="656" ht="15.75" customHeight="1">
      <c r="A656" s="4" t="s">
        <v>11</v>
      </c>
      <c r="B656" s="4"/>
      <c r="C656" s="4">
        <f>C654/C649</f>
        <v>1</v>
      </c>
      <c r="F656" s="4" t="s">
        <v>11</v>
      </c>
    </row>
    <row r="657" ht="15.75" customHeight="1">
      <c r="A657" s="4" t="s">
        <v>6</v>
      </c>
      <c r="B657" s="4"/>
      <c r="C657" s="4">
        <v>-17092.6666666667</v>
      </c>
      <c r="D657" s="23">
        <v>-8282.0</v>
      </c>
      <c r="E657" s="4">
        <v>-7292.66666666667</v>
      </c>
      <c r="F657" s="4" t="s">
        <v>6</v>
      </c>
    </row>
    <row r="658" ht="15.75" customHeight="1">
      <c r="A658" s="4" t="s">
        <v>7</v>
      </c>
      <c r="B658" s="4"/>
      <c r="C658" s="4">
        <v>-17162.6666666667</v>
      </c>
      <c r="D658" s="23">
        <v>-8316.0</v>
      </c>
      <c r="E658" s="4">
        <v>-7322.66666666667</v>
      </c>
      <c r="F658" s="4" t="s">
        <v>7</v>
      </c>
    </row>
    <row r="659" ht="15.75" customHeight="1">
      <c r="A659" s="24" t="s">
        <v>8</v>
      </c>
      <c r="B659" s="24"/>
      <c r="C659" s="4">
        <v>-17232.6666666667</v>
      </c>
      <c r="D659" s="4">
        <v>-8350.0</v>
      </c>
      <c r="E659" s="4">
        <v>-7352.66666666667</v>
      </c>
      <c r="F659" s="24" t="s">
        <v>8</v>
      </c>
    </row>
    <row r="660" ht="15.75" customHeight="1">
      <c r="A660" s="24"/>
      <c r="B660" s="24"/>
      <c r="C660" s="4"/>
      <c r="D660" s="4"/>
      <c r="E660" s="4"/>
      <c r="F660" s="24"/>
    </row>
    <row r="661" ht="15.75" customHeight="1">
      <c r="C661" s="25"/>
    </row>
    <row r="662" ht="15.75" customHeight="1">
      <c r="A662" s="4" t="s">
        <v>9</v>
      </c>
      <c r="B662" s="4"/>
      <c r="C662" s="25">
        <f>C657+C661</f>
        <v>-17092.66667</v>
      </c>
      <c r="D662" s="4">
        <v>2546.0</v>
      </c>
      <c r="F662" s="4" t="s">
        <v>9</v>
      </c>
    </row>
    <row r="663" ht="15.75" customHeight="1">
      <c r="A663" s="4" t="s">
        <v>10</v>
      </c>
      <c r="B663" s="4"/>
      <c r="C663" s="4">
        <v>282.0</v>
      </c>
      <c r="D663" s="4">
        <v>2561.0</v>
      </c>
      <c r="F663" s="4" t="s">
        <v>10</v>
      </c>
    </row>
    <row r="664" ht="15.75" customHeight="1">
      <c r="A664" s="4" t="s">
        <v>11</v>
      </c>
      <c r="B664" s="4"/>
      <c r="C664" s="4">
        <f>C662/C657</f>
        <v>1</v>
      </c>
      <c r="F664" s="4" t="s">
        <v>11</v>
      </c>
    </row>
    <row r="665" ht="15.75" customHeight="1">
      <c r="A665" s="4" t="s">
        <v>6</v>
      </c>
      <c r="B665" s="4"/>
      <c r="C665" s="4">
        <v>-17302.6666666667</v>
      </c>
      <c r="D665" s="23">
        <v>-8384.0</v>
      </c>
      <c r="E665" s="4">
        <v>-7382.66666666667</v>
      </c>
      <c r="F665" s="4" t="s">
        <v>6</v>
      </c>
    </row>
    <row r="666" ht="15.75" customHeight="1">
      <c r="A666" s="4" t="s">
        <v>7</v>
      </c>
      <c r="B666" s="4"/>
      <c r="C666" s="4">
        <v>-17372.6666666667</v>
      </c>
      <c r="D666" s="23">
        <v>-8418.0</v>
      </c>
      <c r="E666" s="4">
        <v>-7412.66666666667</v>
      </c>
      <c r="F666" s="4" t="s">
        <v>7</v>
      </c>
    </row>
    <row r="667" ht="15.75" customHeight="1">
      <c r="A667" s="24" t="s">
        <v>8</v>
      </c>
      <c r="B667" s="24"/>
      <c r="C667" s="4">
        <v>-17442.6666666667</v>
      </c>
      <c r="D667" s="4">
        <v>-8452.0</v>
      </c>
      <c r="E667" s="4">
        <v>-7442.66666666667</v>
      </c>
      <c r="F667" s="24" t="s">
        <v>8</v>
      </c>
    </row>
    <row r="668" ht="15.75" customHeight="1">
      <c r="A668" s="24"/>
      <c r="B668" s="24"/>
      <c r="C668" s="4"/>
      <c r="D668" s="4"/>
      <c r="E668" s="4"/>
      <c r="F668" s="24"/>
    </row>
    <row r="669" ht="15.75" customHeight="1">
      <c r="C669" s="25"/>
    </row>
    <row r="670" ht="15.75" customHeight="1">
      <c r="A670" s="4" t="s">
        <v>9</v>
      </c>
      <c r="B670" s="4"/>
      <c r="C670" s="25">
        <f>C665+C669</f>
        <v>-17302.66667</v>
      </c>
      <c r="D670" s="4">
        <v>2576.0</v>
      </c>
      <c r="F670" s="4" t="s">
        <v>9</v>
      </c>
    </row>
    <row r="671" ht="15.75" customHeight="1">
      <c r="A671" s="4" t="s">
        <v>10</v>
      </c>
      <c r="B671" s="4"/>
      <c r="C671" s="4">
        <v>283.0</v>
      </c>
      <c r="D671" s="4">
        <v>2591.0</v>
      </c>
      <c r="F671" s="4" t="s">
        <v>10</v>
      </c>
    </row>
    <row r="672" ht="15.75" customHeight="1">
      <c r="A672" s="4" t="s">
        <v>11</v>
      </c>
      <c r="B672" s="4"/>
      <c r="C672" s="4">
        <f>C670/C665</f>
        <v>1</v>
      </c>
      <c r="F672" s="4" t="s">
        <v>11</v>
      </c>
    </row>
    <row r="673" ht="15.75" customHeight="1">
      <c r="A673" s="4" t="s">
        <v>6</v>
      </c>
      <c r="B673" s="4"/>
      <c r="C673" s="4">
        <v>-17512.6666666667</v>
      </c>
      <c r="D673" s="23">
        <v>-8486.0</v>
      </c>
      <c r="E673" s="4">
        <v>-7472.66666666667</v>
      </c>
      <c r="F673" s="4" t="s">
        <v>6</v>
      </c>
    </row>
    <row r="674" ht="15.75" customHeight="1">
      <c r="A674" s="4" t="s">
        <v>7</v>
      </c>
      <c r="B674" s="4"/>
      <c r="C674" s="4">
        <v>-17582.6666666667</v>
      </c>
      <c r="D674" s="23">
        <v>-8520.0</v>
      </c>
      <c r="E674" s="4">
        <v>-7502.66666666667</v>
      </c>
      <c r="F674" s="4" t="s">
        <v>7</v>
      </c>
    </row>
    <row r="675" ht="15.75" customHeight="1">
      <c r="A675" s="24" t="s">
        <v>8</v>
      </c>
      <c r="B675" s="24"/>
      <c r="C675" s="4">
        <v>-17652.6666666667</v>
      </c>
      <c r="D675" s="4">
        <v>-8554.0</v>
      </c>
      <c r="E675" s="4">
        <v>-7532.66666666667</v>
      </c>
      <c r="F675" s="24" t="s">
        <v>8</v>
      </c>
    </row>
    <row r="676" ht="15.75" customHeight="1">
      <c r="A676" s="24"/>
      <c r="B676" s="24"/>
      <c r="C676" s="4"/>
      <c r="D676" s="4"/>
      <c r="E676" s="4"/>
      <c r="F676" s="24"/>
    </row>
    <row r="677" ht="15.75" customHeight="1">
      <c r="C677" s="25"/>
    </row>
    <row r="678" ht="15.75" customHeight="1">
      <c r="A678" s="4" t="s">
        <v>9</v>
      </c>
      <c r="B678" s="4"/>
      <c r="C678" s="25">
        <f>C673+C677</f>
        <v>-17512.66667</v>
      </c>
      <c r="D678" s="4">
        <v>2606.0</v>
      </c>
      <c r="F678" s="4" t="s">
        <v>9</v>
      </c>
    </row>
    <row r="679" ht="15.75" customHeight="1">
      <c r="A679" s="4" t="s">
        <v>10</v>
      </c>
      <c r="B679" s="4"/>
      <c r="C679" s="4">
        <v>284.0</v>
      </c>
      <c r="D679" s="4">
        <v>2621.0</v>
      </c>
      <c r="F679" s="4" t="s">
        <v>10</v>
      </c>
    </row>
    <row r="680" ht="15.75" customHeight="1">
      <c r="A680" s="4" t="s">
        <v>11</v>
      </c>
      <c r="B680" s="4"/>
      <c r="C680" s="4">
        <f>C678/C673</f>
        <v>1</v>
      </c>
      <c r="F680" s="4" t="s">
        <v>11</v>
      </c>
    </row>
    <row r="681" ht="15.75" customHeight="1">
      <c r="A681" s="4" t="s">
        <v>6</v>
      </c>
      <c r="B681" s="4"/>
      <c r="C681" s="4">
        <v>-17722.6666666667</v>
      </c>
      <c r="D681" s="23">
        <v>-8588.0</v>
      </c>
      <c r="E681" s="4">
        <v>-7562.66666666667</v>
      </c>
      <c r="F681" s="4" t="s">
        <v>6</v>
      </c>
    </row>
    <row r="682" ht="15.75" customHeight="1">
      <c r="A682" s="4" t="s">
        <v>7</v>
      </c>
      <c r="B682" s="4"/>
      <c r="C682" s="4">
        <v>-17792.6666666667</v>
      </c>
      <c r="D682" s="23">
        <v>-8622.0</v>
      </c>
      <c r="E682" s="4">
        <v>-7592.66666666667</v>
      </c>
      <c r="F682" s="4" t="s">
        <v>7</v>
      </c>
    </row>
    <row r="683" ht="15.75" customHeight="1">
      <c r="A683" s="24" t="s">
        <v>8</v>
      </c>
      <c r="B683" s="24"/>
      <c r="C683" s="4">
        <v>-17862.6666666667</v>
      </c>
      <c r="D683" s="4">
        <v>-8656.0</v>
      </c>
      <c r="E683" s="4">
        <v>-7622.66666666667</v>
      </c>
      <c r="F683" s="24" t="s">
        <v>8</v>
      </c>
    </row>
    <row r="684" ht="15.75" customHeight="1">
      <c r="A684" s="24"/>
      <c r="B684" s="24"/>
      <c r="C684" s="4"/>
      <c r="D684" s="4"/>
      <c r="E684" s="4"/>
      <c r="F684" s="24"/>
    </row>
    <row r="685" ht="15.75" customHeight="1">
      <c r="C685" s="25"/>
    </row>
    <row r="686" ht="15.75" customHeight="1">
      <c r="A686" s="4" t="s">
        <v>9</v>
      </c>
      <c r="B686" s="4"/>
      <c r="C686" s="25">
        <f>C681+C685</f>
        <v>-17722.66667</v>
      </c>
      <c r="D686" s="4">
        <v>2636.0</v>
      </c>
      <c r="F686" s="4" t="s">
        <v>9</v>
      </c>
    </row>
    <row r="687" ht="15.75" customHeight="1">
      <c r="A687" s="4" t="s">
        <v>10</v>
      </c>
      <c r="B687" s="4"/>
      <c r="C687" s="4">
        <v>285.0</v>
      </c>
      <c r="D687" s="4">
        <v>2651.0</v>
      </c>
      <c r="F687" s="4" t="s">
        <v>10</v>
      </c>
    </row>
    <row r="688" ht="15.75" customHeight="1">
      <c r="A688" s="4" t="s">
        <v>11</v>
      </c>
      <c r="B688" s="4"/>
      <c r="C688" s="4">
        <f>C686/C681</f>
        <v>1</v>
      </c>
      <c r="F688" s="4" t="s">
        <v>11</v>
      </c>
    </row>
    <row r="689" ht="15.75" customHeight="1">
      <c r="A689" s="4" t="s">
        <v>6</v>
      </c>
      <c r="B689" s="4"/>
      <c r="C689" s="4">
        <v>-17932.6666666667</v>
      </c>
      <c r="D689" s="23">
        <v>-8690.0</v>
      </c>
      <c r="E689" s="4">
        <v>-7652.66666666667</v>
      </c>
      <c r="F689" s="4" t="s">
        <v>6</v>
      </c>
    </row>
    <row r="690" ht="15.75" customHeight="1">
      <c r="A690" s="4" t="s">
        <v>7</v>
      </c>
      <c r="B690" s="4"/>
      <c r="C690" s="4">
        <v>-18002.6666666667</v>
      </c>
      <c r="D690" s="23">
        <v>-8724.0</v>
      </c>
      <c r="E690" s="4">
        <v>-7682.66666666667</v>
      </c>
      <c r="F690" s="4" t="s">
        <v>7</v>
      </c>
    </row>
    <row r="691" ht="15.75" customHeight="1">
      <c r="A691" s="24" t="s">
        <v>8</v>
      </c>
      <c r="B691" s="24"/>
      <c r="C691" s="4">
        <v>-18072.6666666667</v>
      </c>
      <c r="D691" s="4">
        <v>-8758.0</v>
      </c>
      <c r="E691" s="4">
        <v>-7712.66666666667</v>
      </c>
      <c r="F691" s="24" t="s">
        <v>8</v>
      </c>
    </row>
    <row r="692" ht="15.75" customHeight="1">
      <c r="A692" s="24"/>
      <c r="B692" s="24"/>
      <c r="C692" s="4"/>
      <c r="D692" s="4"/>
      <c r="E692" s="4"/>
      <c r="F692" s="24"/>
    </row>
    <row r="693" ht="15.75" customHeight="1">
      <c r="C693" s="25"/>
    </row>
    <row r="694" ht="15.75" customHeight="1">
      <c r="A694" s="4" t="s">
        <v>9</v>
      </c>
      <c r="B694" s="4"/>
      <c r="C694" s="25">
        <f>C689+C693</f>
        <v>-17932.66667</v>
      </c>
      <c r="D694" s="4">
        <v>2666.0</v>
      </c>
      <c r="F694" s="4" t="s">
        <v>9</v>
      </c>
    </row>
    <row r="695" ht="15.75" customHeight="1">
      <c r="A695" s="4" t="s">
        <v>10</v>
      </c>
      <c r="B695" s="4"/>
      <c r="C695" s="4">
        <v>286.0</v>
      </c>
      <c r="D695" s="4">
        <v>2681.0</v>
      </c>
      <c r="F695" s="4" t="s">
        <v>10</v>
      </c>
    </row>
    <row r="696" ht="15.75" customHeight="1">
      <c r="A696" s="4" t="s">
        <v>11</v>
      </c>
      <c r="B696" s="4"/>
      <c r="C696" s="4">
        <f>C694/C689</f>
        <v>1</v>
      </c>
      <c r="F696" s="4" t="s">
        <v>11</v>
      </c>
    </row>
    <row r="697" ht="15.75" customHeight="1">
      <c r="A697" s="4" t="s">
        <v>6</v>
      </c>
      <c r="B697" s="4"/>
      <c r="C697" s="4">
        <v>-18142.6666666667</v>
      </c>
      <c r="D697" s="23">
        <v>-8792.0</v>
      </c>
      <c r="E697" s="4">
        <v>-7742.66666666667</v>
      </c>
      <c r="F697" s="4" t="s">
        <v>6</v>
      </c>
    </row>
    <row r="698" ht="15.75" customHeight="1">
      <c r="A698" s="4" t="s">
        <v>7</v>
      </c>
      <c r="B698" s="4"/>
      <c r="C698" s="4">
        <v>-18212.6666666667</v>
      </c>
      <c r="D698" s="23">
        <v>-8826.0</v>
      </c>
      <c r="E698" s="4">
        <v>-7772.66666666667</v>
      </c>
      <c r="F698" s="4" t="s">
        <v>7</v>
      </c>
    </row>
    <row r="699" ht="15.75" customHeight="1">
      <c r="A699" s="24" t="s">
        <v>8</v>
      </c>
      <c r="B699" s="24"/>
      <c r="C699" s="4">
        <v>-18282.6666666667</v>
      </c>
      <c r="D699" s="4">
        <v>-8860.0</v>
      </c>
      <c r="E699" s="4">
        <v>-7802.66666666667</v>
      </c>
      <c r="F699" s="24" t="s">
        <v>8</v>
      </c>
    </row>
    <row r="700" ht="15.75" customHeight="1">
      <c r="A700" s="24"/>
      <c r="B700" s="24"/>
      <c r="C700" s="4"/>
      <c r="D700" s="4"/>
      <c r="E700" s="4"/>
      <c r="F700" s="24"/>
    </row>
    <row r="701" ht="15.75" customHeight="1">
      <c r="C701" s="25"/>
    </row>
    <row r="702" ht="15.75" customHeight="1">
      <c r="A702" s="4" t="s">
        <v>9</v>
      </c>
      <c r="B702" s="4"/>
      <c r="C702" s="25">
        <f>C697+C701</f>
        <v>-18142.66667</v>
      </c>
      <c r="D702" s="4">
        <v>2696.0</v>
      </c>
      <c r="F702" s="4" t="s">
        <v>9</v>
      </c>
    </row>
    <row r="703" ht="15.75" customHeight="1">
      <c r="A703" s="4" t="s">
        <v>10</v>
      </c>
      <c r="B703" s="4"/>
      <c r="C703" s="4">
        <v>287.0</v>
      </c>
      <c r="D703" s="4">
        <v>2711.0</v>
      </c>
      <c r="F703" s="4" t="s">
        <v>10</v>
      </c>
    </row>
    <row r="704" ht="15.75" customHeight="1">
      <c r="A704" s="4" t="s">
        <v>11</v>
      </c>
      <c r="B704" s="4"/>
      <c r="C704" s="4">
        <f>C702/C697</f>
        <v>1</v>
      </c>
      <c r="F704" s="4" t="s">
        <v>11</v>
      </c>
    </row>
    <row r="705" ht="15.75" customHeight="1">
      <c r="A705" s="4" t="s">
        <v>6</v>
      </c>
      <c r="B705" s="4"/>
      <c r="C705" s="4">
        <v>-18352.6666666667</v>
      </c>
      <c r="D705" s="23">
        <v>-8894.0</v>
      </c>
      <c r="E705" s="4">
        <v>-7832.66666666667</v>
      </c>
      <c r="F705" s="4" t="s">
        <v>6</v>
      </c>
    </row>
    <row r="706" ht="15.75" customHeight="1">
      <c r="A706" s="4" t="s">
        <v>7</v>
      </c>
      <c r="B706" s="4"/>
      <c r="C706" s="4">
        <v>-18422.6666666667</v>
      </c>
      <c r="D706" s="23">
        <v>-8928.0</v>
      </c>
      <c r="E706" s="4">
        <v>-7862.66666666667</v>
      </c>
      <c r="F706" s="4" t="s">
        <v>7</v>
      </c>
    </row>
    <row r="707" ht="15.75" customHeight="1">
      <c r="A707" s="24" t="s">
        <v>8</v>
      </c>
      <c r="B707" s="24"/>
      <c r="C707" s="4">
        <v>-18492.6666666667</v>
      </c>
      <c r="D707" s="4">
        <v>-8962.0</v>
      </c>
      <c r="E707" s="4">
        <v>-7892.66666666667</v>
      </c>
      <c r="F707" s="24" t="s">
        <v>8</v>
      </c>
    </row>
    <row r="708" ht="15.75" customHeight="1">
      <c r="A708" s="24"/>
      <c r="B708" s="24"/>
      <c r="C708" s="4"/>
      <c r="D708" s="4"/>
      <c r="E708" s="4"/>
      <c r="F708" s="24"/>
    </row>
    <row r="709" ht="15.75" customHeight="1">
      <c r="C709" s="25"/>
    </row>
    <row r="710" ht="15.75" customHeight="1">
      <c r="A710" s="4" t="s">
        <v>9</v>
      </c>
      <c r="B710" s="4"/>
      <c r="C710" s="25">
        <f>C705+C709</f>
        <v>-18352.66667</v>
      </c>
      <c r="D710" s="4">
        <v>2726.0</v>
      </c>
      <c r="F710" s="4" t="s">
        <v>9</v>
      </c>
    </row>
    <row r="711" ht="15.75" customHeight="1">
      <c r="A711" s="4" t="s">
        <v>10</v>
      </c>
      <c r="B711" s="4"/>
      <c r="C711" s="4">
        <v>288.0</v>
      </c>
      <c r="D711" s="4">
        <v>2741.0</v>
      </c>
      <c r="F711" s="4" t="s">
        <v>10</v>
      </c>
    </row>
    <row r="712" ht="15.75" customHeight="1">
      <c r="A712" s="4" t="s">
        <v>11</v>
      </c>
      <c r="B712" s="4"/>
      <c r="C712" s="4">
        <f>C710/C705</f>
        <v>1</v>
      </c>
      <c r="F712" s="4" t="s">
        <v>11</v>
      </c>
    </row>
    <row r="713" ht="15.75" customHeight="1">
      <c r="A713" s="4" t="s">
        <v>6</v>
      </c>
      <c r="B713" s="4"/>
      <c r="C713" s="4">
        <v>-18562.6666666667</v>
      </c>
      <c r="D713" s="23">
        <v>-8996.0</v>
      </c>
      <c r="E713" s="4">
        <v>-7922.66666666667</v>
      </c>
      <c r="F713" s="4" t="s">
        <v>6</v>
      </c>
    </row>
    <row r="714" ht="15.75" customHeight="1">
      <c r="A714" s="4" t="s">
        <v>7</v>
      </c>
      <c r="B714" s="4"/>
      <c r="C714" s="4">
        <v>-18632.6666666667</v>
      </c>
      <c r="D714" s="23">
        <v>-9030.0</v>
      </c>
      <c r="E714" s="4">
        <v>-7952.66666666667</v>
      </c>
      <c r="F714" s="4" t="s">
        <v>7</v>
      </c>
    </row>
    <row r="715" ht="15.75" customHeight="1">
      <c r="A715" s="24" t="s">
        <v>8</v>
      </c>
      <c r="B715" s="24"/>
      <c r="C715" s="4">
        <v>-18702.6666666667</v>
      </c>
      <c r="D715" s="4">
        <v>-9064.0</v>
      </c>
      <c r="E715" s="4">
        <v>-7982.66666666667</v>
      </c>
      <c r="F715" s="24" t="s">
        <v>8</v>
      </c>
    </row>
    <row r="716" ht="15.75" customHeight="1">
      <c r="A716" s="24"/>
      <c r="B716" s="24"/>
      <c r="C716" s="4"/>
      <c r="D716" s="4"/>
      <c r="E716" s="4"/>
      <c r="F716" s="24"/>
    </row>
    <row r="717" ht="15.75" customHeight="1">
      <c r="C717" s="25"/>
    </row>
    <row r="718" ht="15.75" customHeight="1">
      <c r="A718" s="4" t="s">
        <v>9</v>
      </c>
      <c r="B718" s="4"/>
      <c r="C718" s="25">
        <f>C713+C717</f>
        <v>-18562.66667</v>
      </c>
      <c r="D718" s="4">
        <v>2756.0</v>
      </c>
      <c r="F718" s="4" t="s">
        <v>9</v>
      </c>
    </row>
    <row r="719" ht="15.75" customHeight="1">
      <c r="A719" s="4" t="s">
        <v>10</v>
      </c>
      <c r="B719" s="4"/>
      <c r="C719" s="4">
        <v>289.0</v>
      </c>
      <c r="D719" s="4">
        <v>2771.0</v>
      </c>
      <c r="F719" s="4" t="s">
        <v>10</v>
      </c>
    </row>
    <row r="720" ht="15.75" customHeight="1">
      <c r="A720" s="4" t="s">
        <v>11</v>
      </c>
      <c r="B720" s="4"/>
      <c r="C720" s="4">
        <f>C718/C713</f>
        <v>1</v>
      </c>
      <c r="F720" s="4" t="s">
        <v>11</v>
      </c>
    </row>
    <row r="721" ht="15.75" customHeight="1">
      <c r="A721" s="4" t="s">
        <v>6</v>
      </c>
      <c r="B721" s="4"/>
      <c r="C721" s="4">
        <v>-18772.6666666667</v>
      </c>
      <c r="D721" s="23">
        <v>-9098.0</v>
      </c>
      <c r="E721" s="4">
        <v>-8012.66666666667</v>
      </c>
      <c r="F721" s="4" t="s">
        <v>6</v>
      </c>
    </row>
    <row r="722" ht="15.75" customHeight="1">
      <c r="A722" s="4" t="s">
        <v>7</v>
      </c>
      <c r="B722" s="4"/>
      <c r="C722" s="4">
        <v>-18842.6666666667</v>
      </c>
      <c r="D722" s="23">
        <v>-9132.0</v>
      </c>
      <c r="E722" s="4">
        <v>-8042.66666666667</v>
      </c>
      <c r="F722" s="4" t="s">
        <v>7</v>
      </c>
    </row>
    <row r="723" ht="15.75" customHeight="1">
      <c r="A723" s="24" t="s">
        <v>8</v>
      </c>
      <c r="B723" s="24"/>
      <c r="C723" s="4">
        <v>-18912.6666666667</v>
      </c>
      <c r="D723" s="4">
        <v>-9166.0</v>
      </c>
      <c r="E723" s="4">
        <v>-8072.66666666667</v>
      </c>
      <c r="F723" s="24" t="s">
        <v>8</v>
      </c>
    </row>
    <row r="724" ht="15.75" customHeight="1">
      <c r="A724" s="24"/>
      <c r="B724" s="24"/>
      <c r="C724" s="4"/>
      <c r="D724" s="4"/>
      <c r="E724" s="4"/>
      <c r="F724" s="24"/>
    </row>
    <row r="725" ht="15.75" customHeight="1">
      <c r="C725" s="25"/>
    </row>
    <row r="726" ht="15.75" customHeight="1">
      <c r="A726" s="4" t="s">
        <v>9</v>
      </c>
      <c r="B726" s="4"/>
      <c r="C726" s="25">
        <f>C721+C725</f>
        <v>-18772.66667</v>
      </c>
      <c r="D726" s="4">
        <v>2786.0</v>
      </c>
      <c r="F726" s="4" t="s">
        <v>9</v>
      </c>
    </row>
    <row r="727" ht="15.75" customHeight="1">
      <c r="A727" s="4" t="s">
        <v>10</v>
      </c>
      <c r="B727" s="4"/>
      <c r="C727" s="4">
        <v>290.0</v>
      </c>
      <c r="D727" s="4">
        <v>2801.0</v>
      </c>
      <c r="F727" s="4" t="s">
        <v>10</v>
      </c>
    </row>
    <row r="728" ht="15.75" customHeight="1">
      <c r="A728" s="4" t="s">
        <v>11</v>
      </c>
      <c r="B728" s="4"/>
      <c r="C728" s="4">
        <f>C726/C721</f>
        <v>1</v>
      </c>
      <c r="F728" s="4" t="s">
        <v>11</v>
      </c>
    </row>
    <row r="729" ht="15.75" customHeight="1">
      <c r="A729" s="4" t="s">
        <v>6</v>
      </c>
      <c r="B729" s="4"/>
      <c r="C729" s="4">
        <v>-18982.6666666667</v>
      </c>
      <c r="D729" s="23">
        <v>-9200.0</v>
      </c>
      <c r="E729" s="4">
        <v>-8102.66666666667</v>
      </c>
      <c r="F729" s="4" t="s">
        <v>6</v>
      </c>
    </row>
    <row r="730" ht="15.75" customHeight="1">
      <c r="A730" s="4" t="s">
        <v>7</v>
      </c>
      <c r="B730" s="4"/>
      <c r="C730" s="4">
        <v>-19052.6666666667</v>
      </c>
      <c r="D730" s="23">
        <v>-9234.0</v>
      </c>
      <c r="E730" s="4">
        <v>-8132.66666666667</v>
      </c>
      <c r="F730" s="4" t="s">
        <v>7</v>
      </c>
    </row>
    <row r="731" ht="15.75" customHeight="1">
      <c r="A731" s="24" t="s">
        <v>8</v>
      </c>
      <c r="B731" s="24"/>
      <c r="C731" s="4">
        <v>-19122.6666666667</v>
      </c>
      <c r="D731" s="4">
        <v>-9268.0</v>
      </c>
      <c r="E731" s="4">
        <v>-8162.66666666667</v>
      </c>
      <c r="F731" s="24" t="s">
        <v>8</v>
      </c>
    </row>
    <row r="732" ht="15.75" customHeight="1">
      <c r="A732" s="24"/>
      <c r="B732" s="24"/>
      <c r="C732" s="4"/>
      <c r="D732" s="4"/>
      <c r="E732" s="4"/>
      <c r="F732" s="24"/>
    </row>
    <row r="733" ht="15.75" customHeight="1">
      <c r="C733" s="25"/>
    </row>
    <row r="734" ht="15.75" customHeight="1">
      <c r="A734" s="4" t="s">
        <v>9</v>
      </c>
      <c r="B734" s="4"/>
      <c r="C734" s="25">
        <f>C729+C733</f>
        <v>-18982.66667</v>
      </c>
      <c r="D734" s="4">
        <v>2816.0</v>
      </c>
      <c r="F734" s="4" t="s">
        <v>9</v>
      </c>
    </row>
    <row r="735" ht="15.75" customHeight="1">
      <c r="A735" s="4" t="s">
        <v>10</v>
      </c>
      <c r="B735" s="4"/>
      <c r="C735" s="4">
        <v>291.0</v>
      </c>
      <c r="D735" s="4">
        <v>2831.0</v>
      </c>
      <c r="F735" s="4" t="s">
        <v>10</v>
      </c>
    </row>
    <row r="736" ht="15.75" customHeight="1">
      <c r="A736" s="4" t="s">
        <v>11</v>
      </c>
      <c r="B736" s="4"/>
      <c r="C736" s="4">
        <f>C734/C729</f>
        <v>1</v>
      </c>
      <c r="F736" s="4" t="s">
        <v>11</v>
      </c>
    </row>
    <row r="737" ht="15.75" customHeight="1">
      <c r="A737" s="4" t="s">
        <v>6</v>
      </c>
      <c r="B737" s="4"/>
      <c r="C737" s="4">
        <v>-19192.6666666667</v>
      </c>
      <c r="D737" s="23">
        <v>-9302.0</v>
      </c>
      <c r="E737" s="4">
        <v>-8192.66666666667</v>
      </c>
      <c r="F737" s="4" t="s">
        <v>6</v>
      </c>
    </row>
    <row r="738" ht="15.75" customHeight="1">
      <c r="A738" s="4" t="s">
        <v>7</v>
      </c>
      <c r="B738" s="4"/>
      <c r="C738" s="4">
        <v>-19262.6666666667</v>
      </c>
      <c r="D738" s="23">
        <v>-9336.0</v>
      </c>
      <c r="E738" s="4">
        <v>-8222.66666666667</v>
      </c>
      <c r="F738" s="4" t="s">
        <v>7</v>
      </c>
    </row>
    <row r="739" ht="15.75" customHeight="1">
      <c r="A739" s="24" t="s">
        <v>8</v>
      </c>
      <c r="B739" s="24"/>
      <c r="C739" s="4">
        <v>-19332.6666666667</v>
      </c>
      <c r="D739" s="4">
        <v>-9370.0</v>
      </c>
      <c r="E739" s="4">
        <v>-8252.66666666667</v>
      </c>
      <c r="F739" s="24" t="s">
        <v>8</v>
      </c>
    </row>
    <row r="740" ht="15.75" customHeight="1">
      <c r="A740" s="24"/>
      <c r="B740" s="24"/>
      <c r="C740" s="4"/>
      <c r="D740" s="4"/>
      <c r="E740" s="4"/>
      <c r="F740" s="24"/>
    </row>
    <row r="741" ht="15.75" customHeight="1">
      <c r="C741" s="25"/>
    </row>
    <row r="742" ht="15.75" customHeight="1">
      <c r="A742" s="4" t="s">
        <v>9</v>
      </c>
      <c r="B742" s="4"/>
      <c r="C742" s="25">
        <f>C737+C741</f>
        <v>-19192.66667</v>
      </c>
      <c r="D742" s="4">
        <v>2846.0</v>
      </c>
      <c r="F742" s="4" t="s">
        <v>9</v>
      </c>
    </row>
    <row r="743" ht="15.75" customHeight="1">
      <c r="A743" s="4" t="s">
        <v>10</v>
      </c>
      <c r="B743" s="4"/>
      <c r="C743" s="4">
        <v>292.0</v>
      </c>
      <c r="D743" s="4">
        <v>2861.0</v>
      </c>
      <c r="F743" s="4" t="s">
        <v>10</v>
      </c>
    </row>
    <row r="744" ht="15.75" customHeight="1">
      <c r="A744" s="4" t="s">
        <v>11</v>
      </c>
      <c r="B744" s="4"/>
      <c r="C744" s="4">
        <f>C742/C737</f>
        <v>1</v>
      </c>
      <c r="F744" s="4" t="s">
        <v>11</v>
      </c>
    </row>
    <row r="745" ht="15.75" customHeight="1">
      <c r="A745" s="4" t="s">
        <v>6</v>
      </c>
      <c r="B745" s="4"/>
      <c r="C745" s="4">
        <v>-19402.6666666667</v>
      </c>
      <c r="D745" s="23">
        <v>-9404.0</v>
      </c>
      <c r="E745" s="4">
        <v>-8282.66666666667</v>
      </c>
      <c r="F745" s="4" t="s">
        <v>6</v>
      </c>
    </row>
    <row r="746" ht="15.75" customHeight="1">
      <c r="A746" s="4" t="s">
        <v>7</v>
      </c>
      <c r="B746" s="4"/>
      <c r="C746" s="4">
        <v>-19472.6666666667</v>
      </c>
      <c r="D746" s="23">
        <v>-9438.0</v>
      </c>
      <c r="E746" s="4">
        <v>-8312.66666666667</v>
      </c>
      <c r="F746" s="4" t="s">
        <v>7</v>
      </c>
    </row>
    <row r="747" ht="15.75" customHeight="1">
      <c r="A747" s="24" t="s">
        <v>8</v>
      </c>
      <c r="B747" s="24"/>
      <c r="C747" s="4">
        <v>-19542.6666666667</v>
      </c>
      <c r="D747" s="4">
        <v>-9472.0</v>
      </c>
      <c r="E747" s="4">
        <v>-8342.66666666667</v>
      </c>
      <c r="F747" s="24" t="s">
        <v>8</v>
      </c>
    </row>
    <row r="748" ht="15.75" customHeight="1">
      <c r="A748" s="24"/>
      <c r="B748" s="24"/>
      <c r="C748" s="4"/>
      <c r="D748" s="4"/>
      <c r="E748" s="4"/>
      <c r="F748" s="24"/>
    </row>
    <row r="749" ht="15.75" customHeight="1">
      <c r="C749" s="25"/>
    </row>
    <row r="750" ht="15.75" customHeight="1">
      <c r="A750" s="4" t="s">
        <v>9</v>
      </c>
      <c r="B750" s="4"/>
      <c r="C750" s="25">
        <f>C745+C749</f>
        <v>-19402.66667</v>
      </c>
      <c r="D750" s="4">
        <v>2876.0</v>
      </c>
      <c r="F750" s="4" t="s">
        <v>9</v>
      </c>
    </row>
    <row r="751" ht="15.75" customHeight="1">
      <c r="A751" s="4" t="s">
        <v>10</v>
      </c>
      <c r="B751" s="4"/>
      <c r="C751" s="4">
        <v>293.0</v>
      </c>
      <c r="D751" s="4">
        <v>2891.0</v>
      </c>
      <c r="F751" s="4" t="s">
        <v>10</v>
      </c>
    </row>
    <row r="752" ht="15.75" customHeight="1">
      <c r="A752" s="4" t="s">
        <v>11</v>
      </c>
      <c r="B752" s="4"/>
      <c r="C752" s="4">
        <f>C750/C745</f>
        <v>1</v>
      </c>
      <c r="F752" s="4" t="s">
        <v>11</v>
      </c>
    </row>
    <row r="753" ht="15.75" customHeight="1">
      <c r="A753" s="4" t="s">
        <v>6</v>
      </c>
      <c r="B753" s="4"/>
      <c r="C753" s="4">
        <v>-19612.6666666667</v>
      </c>
      <c r="D753" s="23">
        <v>-9506.0</v>
      </c>
      <c r="E753" s="4">
        <v>-8372.66666666667</v>
      </c>
      <c r="F753" s="4" t="s">
        <v>6</v>
      </c>
    </row>
    <row r="754" ht="15.75" customHeight="1">
      <c r="A754" s="4" t="s">
        <v>7</v>
      </c>
      <c r="B754" s="4"/>
      <c r="C754" s="4">
        <v>-19682.6666666667</v>
      </c>
      <c r="D754" s="23">
        <v>-9540.0</v>
      </c>
      <c r="E754" s="4">
        <v>-8402.66666666667</v>
      </c>
      <c r="F754" s="4" t="s">
        <v>7</v>
      </c>
    </row>
    <row r="755" ht="15.75" customHeight="1">
      <c r="A755" s="24" t="s">
        <v>8</v>
      </c>
      <c r="B755" s="24"/>
      <c r="C755" s="4">
        <v>-19752.6666666667</v>
      </c>
      <c r="D755" s="4">
        <v>-9574.0</v>
      </c>
      <c r="E755" s="4">
        <v>-8432.66666666667</v>
      </c>
      <c r="F755" s="24" t="s">
        <v>8</v>
      </c>
    </row>
    <row r="756" ht="15.75" customHeight="1">
      <c r="A756" s="24"/>
      <c r="B756" s="24"/>
      <c r="C756" s="4"/>
      <c r="D756" s="4"/>
      <c r="E756" s="4"/>
      <c r="F756" s="24"/>
    </row>
    <row r="757" ht="15.75" customHeight="1">
      <c r="C757" s="25"/>
    </row>
    <row r="758" ht="15.75" customHeight="1">
      <c r="A758" s="4" t="s">
        <v>9</v>
      </c>
      <c r="B758" s="4"/>
      <c r="C758" s="25">
        <f>C753+C757</f>
        <v>-19612.66667</v>
      </c>
      <c r="D758" s="4">
        <v>2906.0</v>
      </c>
      <c r="F758" s="4" t="s">
        <v>9</v>
      </c>
    </row>
    <row r="759" ht="15.75" customHeight="1">
      <c r="A759" s="4" t="s">
        <v>10</v>
      </c>
      <c r="B759" s="4"/>
      <c r="C759" s="4">
        <v>294.0</v>
      </c>
      <c r="D759" s="4">
        <v>2921.0</v>
      </c>
      <c r="F759" s="4" t="s">
        <v>10</v>
      </c>
    </row>
    <row r="760" ht="15.75" customHeight="1">
      <c r="A760" s="4" t="s">
        <v>11</v>
      </c>
      <c r="B760" s="4"/>
      <c r="C760" s="4">
        <f>C758/C753</f>
        <v>1</v>
      </c>
      <c r="F760" s="4" t="s">
        <v>11</v>
      </c>
    </row>
    <row r="761" ht="15.75" customHeight="1">
      <c r="A761" s="4" t="s">
        <v>6</v>
      </c>
      <c r="B761" s="4"/>
      <c r="C761" s="4">
        <v>-19822.6666666667</v>
      </c>
      <c r="D761" s="23">
        <v>-9608.0</v>
      </c>
      <c r="E761" s="4">
        <v>-8462.66666666667</v>
      </c>
      <c r="F761" s="4" t="s">
        <v>6</v>
      </c>
    </row>
    <row r="762" ht="15.75" customHeight="1">
      <c r="A762" s="4" t="s">
        <v>7</v>
      </c>
      <c r="B762" s="4"/>
      <c r="C762" s="4">
        <v>-19892.6666666667</v>
      </c>
      <c r="D762" s="23">
        <v>-9642.0</v>
      </c>
      <c r="E762" s="4">
        <v>-8492.66666666667</v>
      </c>
      <c r="F762" s="4" t="s">
        <v>7</v>
      </c>
    </row>
    <row r="763" ht="15.75" customHeight="1">
      <c r="A763" s="24" t="s">
        <v>8</v>
      </c>
      <c r="B763" s="24"/>
      <c r="C763" s="4">
        <v>-19962.6666666667</v>
      </c>
      <c r="D763" s="4">
        <v>-9676.0</v>
      </c>
      <c r="E763" s="4">
        <v>-8522.66666666667</v>
      </c>
      <c r="F763" s="24" t="s">
        <v>8</v>
      </c>
    </row>
    <row r="764" ht="15.75" customHeight="1">
      <c r="A764" s="24"/>
      <c r="B764" s="24"/>
      <c r="C764" s="4"/>
      <c r="D764" s="4"/>
      <c r="E764" s="4"/>
      <c r="F764" s="24"/>
    </row>
    <row r="765" ht="15.75" customHeight="1">
      <c r="C765" s="25"/>
    </row>
    <row r="766" ht="15.75" customHeight="1">
      <c r="A766" s="4" t="s">
        <v>9</v>
      </c>
      <c r="B766" s="4"/>
      <c r="C766" s="25">
        <f>C761+C765</f>
        <v>-19822.66667</v>
      </c>
      <c r="D766" s="4">
        <v>2936.0</v>
      </c>
      <c r="F766" s="4" t="s">
        <v>9</v>
      </c>
    </row>
    <row r="767" ht="15.75" customHeight="1">
      <c r="A767" s="4" t="s">
        <v>10</v>
      </c>
      <c r="B767" s="4"/>
      <c r="C767" s="4">
        <v>295.0</v>
      </c>
      <c r="D767" s="4">
        <v>2951.0</v>
      </c>
      <c r="F767" s="4" t="s">
        <v>10</v>
      </c>
    </row>
    <row r="768" ht="15.75" customHeight="1">
      <c r="A768" s="4" t="s">
        <v>11</v>
      </c>
      <c r="B768" s="4"/>
      <c r="C768" s="4">
        <f>C766/C761</f>
        <v>1</v>
      </c>
      <c r="F768" s="4" t="s">
        <v>11</v>
      </c>
    </row>
    <row r="769" ht="15.75" customHeight="1">
      <c r="A769" s="4" t="s">
        <v>6</v>
      </c>
      <c r="B769" s="4"/>
      <c r="C769" s="4">
        <v>-20032.6666666667</v>
      </c>
      <c r="D769" s="23">
        <v>-9710.0</v>
      </c>
      <c r="E769" s="4">
        <v>-8552.66666666667</v>
      </c>
      <c r="F769" s="4" t="s">
        <v>6</v>
      </c>
    </row>
    <row r="770" ht="15.75" customHeight="1">
      <c r="A770" s="4" t="s">
        <v>7</v>
      </c>
      <c r="B770" s="4"/>
      <c r="C770" s="4">
        <v>-20102.6666666667</v>
      </c>
      <c r="D770" s="23">
        <v>-9744.0</v>
      </c>
      <c r="E770" s="4">
        <v>-8582.66666666667</v>
      </c>
      <c r="F770" s="4" t="s">
        <v>7</v>
      </c>
    </row>
    <row r="771" ht="15.75" customHeight="1">
      <c r="A771" s="24" t="s">
        <v>8</v>
      </c>
      <c r="B771" s="24"/>
      <c r="C771" s="4">
        <v>-20172.6666666667</v>
      </c>
      <c r="D771" s="4">
        <v>-9778.0</v>
      </c>
      <c r="E771" s="4">
        <v>-8612.66666666667</v>
      </c>
      <c r="F771" s="24" t="s">
        <v>8</v>
      </c>
    </row>
    <row r="772" ht="15.75" customHeight="1">
      <c r="A772" s="24"/>
      <c r="B772" s="24"/>
      <c r="C772" s="4"/>
      <c r="D772" s="4"/>
      <c r="E772" s="4"/>
      <c r="F772" s="24"/>
    </row>
    <row r="773" ht="15.75" customHeight="1">
      <c r="C773" s="25"/>
    </row>
    <row r="774" ht="15.75" customHeight="1">
      <c r="A774" s="4" t="s">
        <v>9</v>
      </c>
      <c r="B774" s="4"/>
      <c r="C774" s="25">
        <f>C769+C773</f>
        <v>-20032.66667</v>
      </c>
      <c r="D774" s="4">
        <v>2966.0</v>
      </c>
      <c r="F774" s="4" t="s">
        <v>9</v>
      </c>
    </row>
    <row r="775" ht="15.75" customHeight="1">
      <c r="A775" s="4" t="s">
        <v>10</v>
      </c>
      <c r="B775" s="4"/>
      <c r="C775" s="4">
        <v>296.0</v>
      </c>
      <c r="D775" s="4">
        <v>2981.0</v>
      </c>
      <c r="F775" s="4" t="s">
        <v>10</v>
      </c>
    </row>
    <row r="776" ht="15.75" customHeight="1">
      <c r="A776" s="4" t="s">
        <v>11</v>
      </c>
      <c r="B776" s="4"/>
      <c r="C776" s="4">
        <f>C774/C769</f>
        <v>1</v>
      </c>
      <c r="F776" s="4" t="s">
        <v>11</v>
      </c>
    </row>
    <row r="777" ht="15.75" customHeight="1">
      <c r="A777" s="4" t="s">
        <v>6</v>
      </c>
      <c r="B777" s="4"/>
      <c r="C777" s="4">
        <v>-20242.6666666667</v>
      </c>
      <c r="D777" s="23">
        <v>-9812.0</v>
      </c>
      <c r="E777" s="4">
        <v>-8642.66666666667</v>
      </c>
      <c r="F777" s="4" t="s">
        <v>6</v>
      </c>
    </row>
    <row r="778" ht="15.75" customHeight="1">
      <c r="A778" s="4" t="s">
        <v>7</v>
      </c>
      <c r="B778" s="4"/>
      <c r="C778" s="4">
        <v>-20312.6666666667</v>
      </c>
      <c r="D778" s="23">
        <v>-9846.0</v>
      </c>
      <c r="E778" s="4">
        <v>-8672.66666666667</v>
      </c>
      <c r="F778" s="4" t="s">
        <v>7</v>
      </c>
    </row>
    <row r="779" ht="15.75" customHeight="1">
      <c r="A779" s="24" t="s">
        <v>8</v>
      </c>
      <c r="B779" s="24"/>
      <c r="C779" s="4">
        <v>-20382.6666666667</v>
      </c>
      <c r="D779" s="4">
        <v>-9880.0</v>
      </c>
      <c r="E779" s="4">
        <v>-8702.66666666667</v>
      </c>
      <c r="F779" s="24" t="s">
        <v>8</v>
      </c>
    </row>
    <row r="780" ht="15.75" customHeight="1">
      <c r="A780" s="24"/>
      <c r="B780" s="24"/>
      <c r="C780" s="4"/>
      <c r="D780" s="4"/>
      <c r="E780" s="4"/>
      <c r="F780" s="24"/>
    </row>
    <row r="781" ht="15.75" customHeight="1">
      <c r="C781" s="25"/>
    </row>
    <row r="782" ht="15.75" customHeight="1">
      <c r="A782" s="4" t="s">
        <v>9</v>
      </c>
      <c r="B782" s="4"/>
      <c r="C782" s="25">
        <f>C777+C781</f>
        <v>-20242.66667</v>
      </c>
      <c r="D782" s="4">
        <v>2996.0</v>
      </c>
      <c r="F782" s="4" t="s">
        <v>9</v>
      </c>
    </row>
    <row r="783" ht="15.75" customHeight="1">
      <c r="A783" s="4" t="s">
        <v>10</v>
      </c>
      <c r="B783" s="4"/>
      <c r="C783" s="4">
        <v>297.0</v>
      </c>
      <c r="D783" s="4">
        <v>3011.0</v>
      </c>
      <c r="F783" s="4" t="s">
        <v>10</v>
      </c>
    </row>
    <row r="784" ht="15.75" customHeight="1">
      <c r="A784" s="4" t="s">
        <v>11</v>
      </c>
      <c r="B784" s="4"/>
      <c r="C784" s="4">
        <f>C782/C777</f>
        <v>1</v>
      </c>
      <c r="F784" s="4" t="s">
        <v>11</v>
      </c>
    </row>
    <row r="785" ht="15.75" customHeight="1">
      <c r="A785" s="4" t="s">
        <v>6</v>
      </c>
      <c r="B785" s="4"/>
      <c r="C785" s="4">
        <v>-20452.6666666667</v>
      </c>
      <c r="D785" s="23">
        <v>-9914.0</v>
      </c>
      <c r="E785" s="4">
        <v>-8732.66666666667</v>
      </c>
      <c r="F785" s="4" t="s">
        <v>6</v>
      </c>
    </row>
    <row r="786" ht="15.75" customHeight="1">
      <c r="A786" s="4" t="s">
        <v>7</v>
      </c>
      <c r="B786" s="4"/>
      <c r="C786" s="4">
        <v>-20522.6666666667</v>
      </c>
      <c r="D786" s="23">
        <v>-9948.0</v>
      </c>
      <c r="E786" s="4">
        <v>-8762.66666666667</v>
      </c>
      <c r="F786" s="4" t="s">
        <v>7</v>
      </c>
    </row>
    <row r="787" ht="15.75" customHeight="1">
      <c r="A787" s="24" t="s">
        <v>8</v>
      </c>
      <c r="B787" s="24"/>
      <c r="C787" s="4">
        <v>-20592.6666666667</v>
      </c>
      <c r="D787" s="4">
        <v>-9982.0</v>
      </c>
      <c r="E787" s="4">
        <v>-8792.66666666667</v>
      </c>
      <c r="F787" s="24" t="s">
        <v>8</v>
      </c>
    </row>
    <row r="788" ht="15.75" customHeight="1">
      <c r="A788" s="24"/>
      <c r="B788" s="24"/>
      <c r="C788" s="4"/>
      <c r="D788" s="4"/>
      <c r="E788" s="4"/>
      <c r="F788" s="24"/>
    </row>
    <row r="789" ht="15.75" customHeight="1">
      <c r="C789" s="25"/>
    </row>
    <row r="790" ht="15.75" customHeight="1">
      <c r="A790" s="4" t="s">
        <v>9</v>
      </c>
      <c r="B790" s="4"/>
      <c r="C790" s="25">
        <f>C785+C789</f>
        <v>-20452.66667</v>
      </c>
      <c r="D790" s="4">
        <v>3026.0</v>
      </c>
      <c r="F790" s="4" t="s">
        <v>9</v>
      </c>
    </row>
    <row r="791" ht="15.75" customHeight="1">
      <c r="A791" s="4" t="s">
        <v>10</v>
      </c>
      <c r="B791" s="4"/>
      <c r="C791" s="4">
        <v>298.0</v>
      </c>
      <c r="D791" s="4">
        <v>3041.0</v>
      </c>
      <c r="F791" s="4" t="s">
        <v>10</v>
      </c>
    </row>
    <row r="792" ht="15.75" customHeight="1">
      <c r="A792" s="4" t="s">
        <v>11</v>
      </c>
      <c r="B792" s="4"/>
      <c r="C792" s="4">
        <f>C790/C785</f>
        <v>1</v>
      </c>
      <c r="F792" s="4" t="s">
        <v>11</v>
      </c>
    </row>
    <row r="793" ht="15.75" customHeight="1">
      <c r="A793" s="4" t="s">
        <v>6</v>
      </c>
      <c r="B793" s="4"/>
      <c r="C793" s="4">
        <v>-20662.6666666667</v>
      </c>
      <c r="D793" s="23">
        <v>-10016.0</v>
      </c>
      <c r="E793" s="4">
        <v>-8822.66666666667</v>
      </c>
      <c r="F793" s="4" t="s">
        <v>6</v>
      </c>
    </row>
    <row r="794" ht="15.75" customHeight="1">
      <c r="A794" s="4" t="s">
        <v>7</v>
      </c>
      <c r="B794" s="4"/>
      <c r="C794" s="4">
        <v>-20732.6666666667</v>
      </c>
      <c r="D794" s="23">
        <v>-10050.0</v>
      </c>
      <c r="E794" s="4">
        <v>-8852.66666666667</v>
      </c>
      <c r="F794" s="4" t="s">
        <v>7</v>
      </c>
    </row>
    <row r="795" ht="15.75" customHeight="1">
      <c r="A795" s="24" t="s">
        <v>8</v>
      </c>
      <c r="B795" s="24"/>
      <c r="C795" s="4">
        <v>-20802.6666666667</v>
      </c>
      <c r="D795" s="4">
        <v>-10084.0</v>
      </c>
      <c r="E795" s="4">
        <v>-8882.66666666667</v>
      </c>
      <c r="F795" s="24" t="s">
        <v>8</v>
      </c>
    </row>
    <row r="796" ht="15.75" customHeight="1">
      <c r="A796" s="24"/>
      <c r="B796" s="24"/>
      <c r="C796" s="4"/>
      <c r="D796" s="4"/>
      <c r="E796" s="4"/>
      <c r="F796" s="24"/>
    </row>
    <row r="797" ht="15.75" customHeight="1">
      <c r="C797" s="25"/>
    </row>
    <row r="798" ht="15.75" customHeight="1">
      <c r="A798" s="4" t="s">
        <v>9</v>
      </c>
      <c r="B798" s="4"/>
      <c r="C798" s="25">
        <f>C793+C797</f>
        <v>-20662.66667</v>
      </c>
      <c r="D798" s="4">
        <v>3056.0</v>
      </c>
      <c r="F798" s="4" t="s">
        <v>9</v>
      </c>
    </row>
    <row r="799" ht="15.75" customHeight="1">
      <c r="A799" s="4" t="s">
        <v>10</v>
      </c>
      <c r="B799" s="4"/>
      <c r="C799" s="4">
        <v>299.0</v>
      </c>
      <c r="D799" s="4">
        <v>3071.0</v>
      </c>
      <c r="F799" s="4" t="s">
        <v>10</v>
      </c>
    </row>
    <row r="800" ht="15.75" customHeight="1">
      <c r="A800" s="4" t="s">
        <v>11</v>
      </c>
      <c r="B800" s="4"/>
      <c r="C800" s="4">
        <f>C798/C793</f>
        <v>1</v>
      </c>
      <c r="F800" s="4" t="s">
        <v>11</v>
      </c>
    </row>
    <row r="801" ht="15.75" customHeight="1">
      <c r="A801" s="4" t="s">
        <v>6</v>
      </c>
      <c r="B801" s="4"/>
      <c r="C801" s="4">
        <v>-20872.6666666667</v>
      </c>
      <c r="D801" s="23">
        <v>-10118.0</v>
      </c>
      <c r="E801" s="4">
        <v>-8912.66666666667</v>
      </c>
      <c r="F801" s="4" t="s">
        <v>6</v>
      </c>
    </row>
    <row r="802" ht="15.75" customHeight="1">
      <c r="A802" s="4" t="s">
        <v>7</v>
      </c>
      <c r="B802" s="4"/>
      <c r="C802" s="4">
        <v>-20942.6666666667</v>
      </c>
      <c r="D802" s="23">
        <v>-10152.0</v>
      </c>
      <c r="E802" s="4">
        <v>-8942.66666666667</v>
      </c>
      <c r="F802" s="4" t="s">
        <v>7</v>
      </c>
    </row>
    <row r="803" ht="15.75" customHeight="1">
      <c r="A803" s="24" t="s">
        <v>8</v>
      </c>
      <c r="B803" s="24"/>
      <c r="C803" s="4">
        <v>-21012.6666666667</v>
      </c>
      <c r="D803" s="4">
        <v>-10186.0</v>
      </c>
      <c r="E803" s="4">
        <v>-8972.66666666667</v>
      </c>
      <c r="F803" s="24" t="s">
        <v>8</v>
      </c>
    </row>
    <row r="804" ht="15.75" customHeight="1">
      <c r="A804" s="24"/>
      <c r="B804" s="24"/>
      <c r="C804" s="4"/>
      <c r="D804" s="4"/>
      <c r="E804" s="4"/>
      <c r="F804" s="24"/>
    </row>
    <row r="805" ht="15.75" customHeight="1">
      <c r="C805" s="25"/>
    </row>
    <row r="806" ht="15.75" customHeight="1">
      <c r="A806" s="4" t="s">
        <v>9</v>
      </c>
      <c r="B806" s="4"/>
      <c r="C806" s="25">
        <f>C801+C805</f>
        <v>-20872.66667</v>
      </c>
      <c r="D806" s="4">
        <v>3086.0</v>
      </c>
      <c r="F806" s="4" t="s">
        <v>9</v>
      </c>
    </row>
    <row r="807" ht="15.75" customHeight="1">
      <c r="A807" s="4" t="s">
        <v>10</v>
      </c>
      <c r="B807" s="4"/>
      <c r="C807" s="4">
        <v>300.0</v>
      </c>
      <c r="D807" s="4">
        <v>3101.0</v>
      </c>
      <c r="F807" s="4" t="s">
        <v>10</v>
      </c>
    </row>
    <row r="808" ht="15.75" customHeight="1">
      <c r="A808" s="4" t="s">
        <v>11</v>
      </c>
      <c r="B808" s="4"/>
      <c r="C808" s="4">
        <f>C806/C801</f>
        <v>1</v>
      </c>
      <c r="F808" s="4" t="s">
        <v>11</v>
      </c>
    </row>
    <row r="809" ht="15.75" customHeight="1">
      <c r="A809" s="4" t="s">
        <v>6</v>
      </c>
      <c r="B809" s="4"/>
      <c r="C809" s="4">
        <v>-21082.6666666667</v>
      </c>
      <c r="D809" s="23">
        <v>-10220.0</v>
      </c>
      <c r="E809" s="4">
        <v>-9002.66666666667</v>
      </c>
      <c r="F809" s="4" t="s">
        <v>6</v>
      </c>
    </row>
    <row r="810" ht="15.75" customHeight="1">
      <c r="A810" s="4" t="s">
        <v>7</v>
      </c>
      <c r="B810" s="4"/>
      <c r="C810" s="4">
        <v>-21152.6666666667</v>
      </c>
      <c r="D810" s="23">
        <v>-10254.0</v>
      </c>
      <c r="E810" s="4">
        <v>-9032.66666666667</v>
      </c>
      <c r="F810" s="4" t="s">
        <v>7</v>
      </c>
    </row>
    <row r="811" ht="15.75" customHeight="1">
      <c r="A811" s="24" t="s">
        <v>8</v>
      </c>
      <c r="B811" s="24"/>
      <c r="C811" s="4">
        <v>-21222.6666666667</v>
      </c>
      <c r="D811" s="4">
        <v>-10288.0</v>
      </c>
      <c r="E811" s="4">
        <v>-9062.66666666667</v>
      </c>
      <c r="F811" s="24" t="s">
        <v>8</v>
      </c>
    </row>
    <row r="812" ht="15.75" customHeight="1">
      <c r="A812" s="24"/>
      <c r="B812" s="24"/>
      <c r="C812" s="4"/>
      <c r="D812" s="4"/>
      <c r="E812" s="4"/>
      <c r="F812" s="24"/>
    </row>
    <row r="813" ht="15.75" customHeight="1">
      <c r="C813" s="25"/>
    </row>
    <row r="814" ht="15.75" customHeight="1">
      <c r="A814" s="4" t="s">
        <v>9</v>
      </c>
      <c r="B814" s="4"/>
      <c r="C814" s="25">
        <f>C809+C813</f>
        <v>-21082.66667</v>
      </c>
      <c r="D814" s="4">
        <v>3116.0</v>
      </c>
      <c r="F814" s="4" t="s">
        <v>9</v>
      </c>
    </row>
    <row r="815" ht="15.75" customHeight="1">
      <c r="A815" s="4" t="s">
        <v>10</v>
      </c>
      <c r="B815" s="4"/>
      <c r="C815" s="4">
        <v>301.0</v>
      </c>
      <c r="D815" s="4">
        <v>3131.0</v>
      </c>
      <c r="F815" s="4" t="s">
        <v>10</v>
      </c>
    </row>
    <row r="816" ht="15.75" customHeight="1">
      <c r="A816" s="4" t="s">
        <v>11</v>
      </c>
      <c r="B816" s="4"/>
      <c r="C816" s="4">
        <f>C814/C809</f>
        <v>1</v>
      </c>
      <c r="F816" s="4" t="s">
        <v>11</v>
      </c>
    </row>
    <row r="817" ht="15.75" customHeight="1">
      <c r="A817" s="4" t="s">
        <v>6</v>
      </c>
      <c r="B817" s="4"/>
      <c r="C817" s="4">
        <v>-21292.6666666667</v>
      </c>
      <c r="D817" s="23">
        <v>-10322.0</v>
      </c>
      <c r="E817" s="4">
        <v>-9092.66666666667</v>
      </c>
      <c r="F817" s="4" t="s">
        <v>6</v>
      </c>
    </row>
    <row r="818" ht="15.75" customHeight="1">
      <c r="A818" s="4" t="s">
        <v>7</v>
      </c>
      <c r="B818" s="4"/>
      <c r="C818" s="4">
        <v>-21362.6666666667</v>
      </c>
      <c r="D818" s="23">
        <v>-10356.0</v>
      </c>
      <c r="E818" s="4">
        <v>-9122.66666666667</v>
      </c>
      <c r="F818" s="4" t="s">
        <v>7</v>
      </c>
    </row>
    <row r="819" ht="15.75" customHeight="1">
      <c r="A819" s="24" t="s">
        <v>8</v>
      </c>
      <c r="B819" s="24"/>
      <c r="C819" s="4">
        <v>-21432.6666666667</v>
      </c>
      <c r="D819" s="4">
        <v>-10390.0</v>
      </c>
      <c r="E819" s="4">
        <v>-9152.66666666667</v>
      </c>
      <c r="F819" s="24" t="s">
        <v>8</v>
      </c>
    </row>
    <row r="820" ht="15.75" customHeight="1">
      <c r="A820" s="24"/>
      <c r="B820" s="24"/>
      <c r="C820" s="4"/>
      <c r="D820" s="4"/>
      <c r="E820" s="4"/>
      <c r="F820" s="24"/>
    </row>
    <row r="821" ht="15.75" customHeight="1">
      <c r="C821" s="25"/>
    </row>
    <row r="822" ht="15.75" customHeight="1">
      <c r="A822" s="4" t="s">
        <v>9</v>
      </c>
      <c r="B822" s="4"/>
      <c r="C822" s="25">
        <f>C817+C821</f>
        <v>-21292.66667</v>
      </c>
      <c r="D822" s="4">
        <v>3146.0</v>
      </c>
      <c r="F822" s="4" t="s">
        <v>9</v>
      </c>
    </row>
    <row r="823" ht="15.75" customHeight="1">
      <c r="A823" s="4" t="s">
        <v>10</v>
      </c>
      <c r="B823" s="4"/>
      <c r="C823" s="4">
        <v>302.0</v>
      </c>
      <c r="D823" s="4">
        <v>3161.0</v>
      </c>
      <c r="F823" s="4" t="s">
        <v>10</v>
      </c>
    </row>
    <row r="824" ht="15.75" customHeight="1">
      <c r="A824" s="4" t="s">
        <v>11</v>
      </c>
      <c r="B824" s="4"/>
      <c r="C824" s="4">
        <f>C822/C817</f>
        <v>1</v>
      </c>
      <c r="F824" s="4" t="s">
        <v>11</v>
      </c>
    </row>
    <row r="825" ht="15.75" customHeight="1">
      <c r="A825" s="4" t="s">
        <v>6</v>
      </c>
      <c r="B825" s="4"/>
      <c r="C825" s="4">
        <v>-21502.6666666667</v>
      </c>
      <c r="D825" s="23">
        <v>-10424.0</v>
      </c>
      <c r="E825" s="4">
        <v>-9182.66666666667</v>
      </c>
      <c r="F825" s="4" t="s">
        <v>6</v>
      </c>
    </row>
    <row r="826" ht="15.75" customHeight="1">
      <c r="A826" s="4" t="s">
        <v>7</v>
      </c>
      <c r="B826" s="4"/>
      <c r="C826" s="4">
        <v>-21572.6666666667</v>
      </c>
      <c r="D826" s="23">
        <v>-10458.0</v>
      </c>
      <c r="E826" s="4">
        <v>-9212.66666666667</v>
      </c>
      <c r="F826" s="4" t="s">
        <v>7</v>
      </c>
    </row>
    <row r="827" ht="15.75" customHeight="1">
      <c r="A827" s="24" t="s">
        <v>8</v>
      </c>
      <c r="B827" s="24"/>
      <c r="C827" s="4">
        <v>-21642.6666666667</v>
      </c>
      <c r="D827" s="4">
        <v>-10492.0</v>
      </c>
      <c r="E827" s="4">
        <v>-9242.66666666667</v>
      </c>
      <c r="F827" s="24" t="s">
        <v>8</v>
      </c>
    </row>
    <row r="828" ht="15.75" customHeight="1">
      <c r="A828" s="24"/>
      <c r="B828" s="24"/>
      <c r="C828" s="4"/>
      <c r="D828" s="4"/>
      <c r="E828" s="4"/>
      <c r="F828" s="24"/>
    </row>
    <row r="829" ht="15.75" customHeight="1">
      <c r="C829" s="25"/>
    </row>
    <row r="830" ht="15.75" customHeight="1">
      <c r="A830" s="4" t="s">
        <v>9</v>
      </c>
      <c r="B830" s="4"/>
      <c r="C830" s="25">
        <f>C825+C829</f>
        <v>-21502.66667</v>
      </c>
      <c r="D830" s="4">
        <v>3176.0</v>
      </c>
      <c r="F830" s="4" t="s">
        <v>9</v>
      </c>
    </row>
    <row r="831" ht="15.75" customHeight="1">
      <c r="A831" s="4" t="s">
        <v>10</v>
      </c>
      <c r="B831" s="4"/>
      <c r="C831" s="4">
        <v>303.0</v>
      </c>
      <c r="D831" s="4">
        <v>3191.0</v>
      </c>
      <c r="F831" s="4" t="s">
        <v>10</v>
      </c>
    </row>
    <row r="832" ht="15.75" customHeight="1">
      <c r="A832" s="4" t="s">
        <v>11</v>
      </c>
      <c r="B832" s="4"/>
      <c r="C832" s="4">
        <f>C830/C825</f>
        <v>1</v>
      </c>
      <c r="F832" s="4" t="s">
        <v>11</v>
      </c>
    </row>
    <row r="833" ht="15.75" customHeight="1">
      <c r="A833" s="4" t="s">
        <v>6</v>
      </c>
      <c r="B833" s="4"/>
      <c r="C833" s="4">
        <v>-21712.6666666667</v>
      </c>
      <c r="D833" s="23">
        <v>-10526.0</v>
      </c>
      <c r="E833" s="4">
        <v>-9272.66666666667</v>
      </c>
      <c r="F833" s="4" t="s">
        <v>6</v>
      </c>
    </row>
    <row r="834" ht="15.75" customHeight="1">
      <c r="A834" s="4" t="s">
        <v>7</v>
      </c>
      <c r="B834" s="4"/>
      <c r="C834" s="4">
        <v>-21782.6666666667</v>
      </c>
      <c r="D834" s="23">
        <v>-10560.0</v>
      </c>
      <c r="E834" s="4">
        <v>-9302.66666666667</v>
      </c>
      <c r="F834" s="4" t="s">
        <v>7</v>
      </c>
    </row>
    <row r="835" ht="15.75" customHeight="1">
      <c r="A835" s="24" t="s">
        <v>8</v>
      </c>
      <c r="B835" s="24"/>
      <c r="C835" s="4">
        <v>-21852.6666666667</v>
      </c>
      <c r="D835" s="4">
        <v>-10594.0</v>
      </c>
      <c r="E835" s="4">
        <v>-9332.66666666667</v>
      </c>
      <c r="F835" s="24" t="s">
        <v>8</v>
      </c>
    </row>
    <row r="836" ht="15.75" customHeight="1">
      <c r="A836" s="24"/>
      <c r="B836" s="24"/>
      <c r="C836" s="4"/>
      <c r="D836" s="4"/>
      <c r="E836" s="4"/>
      <c r="F836" s="24"/>
    </row>
    <row r="837" ht="15.75" customHeight="1">
      <c r="C837" s="25"/>
    </row>
    <row r="838" ht="15.75" customHeight="1">
      <c r="A838" s="4" t="s">
        <v>9</v>
      </c>
      <c r="B838" s="4"/>
      <c r="C838" s="25">
        <f>C833+C837</f>
        <v>-21712.66667</v>
      </c>
      <c r="D838" s="4">
        <v>3206.0</v>
      </c>
      <c r="F838" s="4" t="s">
        <v>9</v>
      </c>
    </row>
    <row r="839" ht="15.75" customHeight="1">
      <c r="A839" s="4" t="s">
        <v>10</v>
      </c>
      <c r="B839" s="4"/>
      <c r="C839" s="4">
        <v>304.0</v>
      </c>
      <c r="D839" s="4">
        <v>3221.0</v>
      </c>
      <c r="F839" s="4" t="s">
        <v>10</v>
      </c>
    </row>
    <row r="840" ht="15.75" customHeight="1">
      <c r="A840" s="4" t="s">
        <v>11</v>
      </c>
      <c r="B840" s="4"/>
      <c r="C840" s="4">
        <f>C838/C833</f>
        <v>1</v>
      </c>
      <c r="F840" s="4" t="s">
        <v>11</v>
      </c>
    </row>
    <row r="841" ht="15.75" customHeight="1">
      <c r="A841" s="4" t="s">
        <v>6</v>
      </c>
      <c r="B841" s="4"/>
      <c r="C841" s="4">
        <v>-21922.6666666667</v>
      </c>
      <c r="D841" s="23">
        <v>-10628.0</v>
      </c>
      <c r="E841" s="4">
        <v>-9362.66666666667</v>
      </c>
      <c r="F841" s="4" t="s">
        <v>6</v>
      </c>
    </row>
    <row r="842" ht="15.75" customHeight="1">
      <c r="A842" s="4" t="s">
        <v>7</v>
      </c>
      <c r="B842" s="4"/>
      <c r="C842" s="4">
        <v>-21992.6666666667</v>
      </c>
      <c r="D842" s="23">
        <v>-10662.0</v>
      </c>
      <c r="E842" s="4">
        <v>-9392.66666666667</v>
      </c>
      <c r="F842" s="4" t="s">
        <v>7</v>
      </c>
    </row>
    <row r="843" ht="15.75" customHeight="1">
      <c r="A843" s="24" t="s">
        <v>8</v>
      </c>
      <c r="B843" s="24"/>
      <c r="C843" s="4">
        <v>-22062.6666666667</v>
      </c>
      <c r="D843" s="4">
        <v>-10696.0</v>
      </c>
      <c r="E843" s="4">
        <v>-9422.66666666667</v>
      </c>
      <c r="F843" s="24" t="s">
        <v>8</v>
      </c>
    </row>
    <row r="844" ht="15.75" customHeight="1">
      <c r="A844" s="24"/>
      <c r="B844" s="24"/>
      <c r="C844" s="4"/>
      <c r="D844" s="4"/>
      <c r="E844" s="4"/>
      <c r="F844" s="24"/>
    </row>
    <row r="845" ht="15.75" customHeight="1">
      <c r="C845" s="25"/>
    </row>
    <row r="846" ht="15.75" customHeight="1">
      <c r="A846" s="4" t="s">
        <v>9</v>
      </c>
      <c r="B846" s="4"/>
      <c r="C846" s="25">
        <f>C841+C845</f>
        <v>-21922.66667</v>
      </c>
      <c r="D846" s="4">
        <v>3236.0</v>
      </c>
      <c r="F846" s="4" t="s">
        <v>9</v>
      </c>
    </row>
    <row r="847" ht="15.75" customHeight="1">
      <c r="A847" s="4" t="s">
        <v>10</v>
      </c>
      <c r="B847" s="4"/>
      <c r="C847" s="4">
        <v>305.0</v>
      </c>
      <c r="D847" s="4">
        <v>3251.0</v>
      </c>
      <c r="F847" s="4" t="s">
        <v>10</v>
      </c>
    </row>
    <row r="848" ht="15.75" customHeight="1">
      <c r="A848" s="4" t="s">
        <v>11</v>
      </c>
      <c r="B848" s="4"/>
      <c r="C848" s="4">
        <f>C846/C841</f>
        <v>1</v>
      </c>
      <c r="F848" s="4" t="s">
        <v>11</v>
      </c>
    </row>
    <row r="849" ht="15.75" customHeight="1">
      <c r="A849" s="4" t="s">
        <v>6</v>
      </c>
      <c r="B849" s="4"/>
      <c r="C849" s="4">
        <v>-22132.6666666667</v>
      </c>
      <c r="D849" s="23">
        <v>-10730.0</v>
      </c>
      <c r="E849" s="4">
        <v>-9452.66666666667</v>
      </c>
      <c r="F849" s="4" t="s">
        <v>6</v>
      </c>
    </row>
    <row r="850" ht="15.75" customHeight="1">
      <c r="A850" s="4" t="s">
        <v>7</v>
      </c>
      <c r="B850" s="4"/>
      <c r="C850" s="4">
        <v>-22202.6666666667</v>
      </c>
      <c r="D850" s="23">
        <v>-10764.0</v>
      </c>
      <c r="E850" s="4">
        <v>-9482.66666666667</v>
      </c>
      <c r="F850" s="4" t="s">
        <v>7</v>
      </c>
    </row>
    <row r="851" ht="15.75" customHeight="1">
      <c r="A851" s="24" t="s">
        <v>8</v>
      </c>
      <c r="B851" s="24"/>
      <c r="C851" s="4">
        <v>-22272.6666666667</v>
      </c>
      <c r="D851" s="4">
        <v>-10798.0</v>
      </c>
      <c r="E851" s="4">
        <v>-9512.66666666667</v>
      </c>
      <c r="F851" s="24" t="s">
        <v>8</v>
      </c>
    </row>
    <row r="852" ht="15.75" customHeight="1">
      <c r="A852" s="24"/>
      <c r="B852" s="24"/>
      <c r="C852" s="4"/>
      <c r="D852" s="4"/>
      <c r="E852" s="4"/>
      <c r="F852" s="24"/>
    </row>
    <row r="853" ht="15.75" customHeight="1">
      <c r="C853" s="25"/>
    </row>
    <row r="854" ht="15.75" customHeight="1">
      <c r="A854" s="4" t="s">
        <v>9</v>
      </c>
      <c r="B854" s="4"/>
      <c r="C854" s="25">
        <f>C849+C853</f>
        <v>-22132.66667</v>
      </c>
      <c r="D854" s="4">
        <v>3266.0</v>
      </c>
      <c r="F854" s="4" t="s">
        <v>9</v>
      </c>
    </row>
    <row r="855" ht="15.75" customHeight="1">
      <c r="A855" s="4" t="s">
        <v>10</v>
      </c>
      <c r="B855" s="4"/>
      <c r="C855" s="4">
        <v>306.0</v>
      </c>
      <c r="D855" s="4">
        <v>3281.0</v>
      </c>
      <c r="F855" s="4" t="s">
        <v>10</v>
      </c>
    </row>
    <row r="856" ht="15.75" customHeight="1">
      <c r="A856" s="4" t="s">
        <v>11</v>
      </c>
      <c r="B856" s="4"/>
      <c r="C856" s="4">
        <f>C854/C849</f>
        <v>1</v>
      </c>
      <c r="F856" s="4" t="s">
        <v>11</v>
      </c>
    </row>
    <row r="857" ht="15.75" customHeight="1">
      <c r="A857" s="4" t="s">
        <v>6</v>
      </c>
      <c r="B857" s="4"/>
      <c r="C857" s="4">
        <v>-22342.6666666667</v>
      </c>
      <c r="D857" s="23">
        <v>-10832.0</v>
      </c>
      <c r="E857" s="4">
        <v>-9542.66666666667</v>
      </c>
      <c r="F857" s="4" t="s">
        <v>6</v>
      </c>
    </row>
    <row r="858" ht="15.75" customHeight="1">
      <c r="A858" s="4" t="s">
        <v>7</v>
      </c>
      <c r="B858" s="4"/>
      <c r="C858" s="4">
        <v>-22412.6666666667</v>
      </c>
      <c r="D858" s="23">
        <v>-10866.0</v>
      </c>
      <c r="E858" s="4">
        <v>-9572.66666666667</v>
      </c>
      <c r="F858" s="4" t="s">
        <v>7</v>
      </c>
    </row>
    <row r="859" ht="15.75" customHeight="1">
      <c r="A859" s="24" t="s">
        <v>8</v>
      </c>
      <c r="B859" s="24"/>
      <c r="C859" s="4">
        <v>-22482.6666666667</v>
      </c>
      <c r="D859" s="4">
        <v>-10900.0</v>
      </c>
      <c r="E859" s="4">
        <v>-9602.66666666667</v>
      </c>
      <c r="F859" s="24" t="s">
        <v>8</v>
      </c>
    </row>
    <row r="860" ht="15.75" customHeight="1">
      <c r="A860" s="24"/>
      <c r="B860" s="24"/>
      <c r="C860" s="4"/>
      <c r="D860" s="4"/>
      <c r="E860" s="4"/>
      <c r="F860" s="24"/>
    </row>
    <row r="861" ht="15.75" customHeight="1">
      <c r="C861" s="25"/>
    </row>
    <row r="862" ht="15.75" customHeight="1">
      <c r="A862" s="4" t="s">
        <v>9</v>
      </c>
      <c r="B862" s="4"/>
      <c r="C862" s="25">
        <f>C857+C861</f>
        <v>-22342.66667</v>
      </c>
      <c r="D862" s="4">
        <v>3296.0</v>
      </c>
      <c r="F862" s="4" t="s">
        <v>9</v>
      </c>
    </row>
    <row r="863" ht="15.75" customHeight="1">
      <c r="A863" s="4" t="s">
        <v>10</v>
      </c>
      <c r="B863" s="4"/>
      <c r="C863" s="4">
        <v>307.0</v>
      </c>
      <c r="D863" s="4">
        <v>3311.0</v>
      </c>
      <c r="F863" s="4" t="s">
        <v>10</v>
      </c>
    </row>
    <row r="864" ht="15.75" customHeight="1">
      <c r="A864" s="4" t="s">
        <v>11</v>
      </c>
      <c r="B864" s="4"/>
      <c r="C864" s="4">
        <f>C862/C857</f>
        <v>1</v>
      </c>
      <c r="F864" s="4" t="s">
        <v>11</v>
      </c>
    </row>
    <row r="865" ht="15.75" customHeight="1">
      <c r="A865" s="4" t="s">
        <v>6</v>
      </c>
      <c r="B865" s="4"/>
      <c r="C865" s="4">
        <v>-22552.6666666667</v>
      </c>
      <c r="D865" s="23">
        <v>-10934.0</v>
      </c>
      <c r="E865" s="4">
        <v>-9632.66666666667</v>
      </c>
      <c r="F865" s="4" t="s">
        <v>6</v>
      </c>
    </row>
    <row r="866" ht="15.75" customHeight="1">
      <c r="A866" s="4" t="s">
        <v>7</v>
      </c>
      <c r="B866" s="4"/>
      <c r="C866" s="4">
        <v>-22622.6666666667</v>
      </c>
      <c r="D866" s="23">
        <v>-10968.0</v>
      </c>
      <c r="E866" s="4">
        <v>-9662.66666666667</v>
      </c>
      <c r="F866" s="4" t="s">
        <v>7</v>
      </c>
    </row>
    <row r="867" ht="15.75" customHeight="1">
      <c r="A867" s="24" t="s">
        <v>8</v>
      </c>
      <c r="B867" s="24"/>
      <c r="C867" s="4">
        <v>-22692.6666666667</v>
      </c>
      <c r="D867" s="4">
        <v>-11002.0</v>
      </c>
      <c r="E867" s="4">
        <v>-9692.66666666667</v>
      </c>
      <c r="F867" s="24" t="s">
        <v>8</v>
      </c>
    </row>
    <row r="868" ht="15.75" customHeight="1">
      <c r="A868" s="24"/>
      <c r="B868" s="24"/>
      <c r="C868" s="4"/>
      <c r="D868" s="4"/>
      <c r="E868" s="4"/>
      <c r="F868" s="24"/>
    </row>
    <row r="869" ht="15.75" customHeight="1">
      <c r="C869" s="25"/>
    </row>
    <row r="870" ht="15.75" customHeight="1">
      <c r="A870" s="4" t="s">
        <v>9</v>
      </c>
      <c r="B870" s="4"/>
      <c r="C870" s="25">
        <f>C865+C869</f>
        <v>-22552.66667</v>
      </c>
      <c r="D870" s="4">
        <v>3326.0</v>
      </c>
      <c r="F870" s="4" t="s">
        <v>9</v>
      </c>
    </row>
    <row r="871" ht="15.75" customHeight="1">
      <c r="A871" s="4" t="s">
        <v>10</v>
      </c>
      <c r="B871" s="4"/>
      <c r="C871" s="4">
        <v>308.0</v>
      </c>
      <c r="D871" s="4">
        <v>3341.0</v>
      </c>
      <c r="F871" s="4" t="s">
        <v>10</v>
      </c>
    </row>
    <row r="872" ht="15.75" customHeight="1">
      <c r="A872" s="4" t="s">
        <v>11</v>
      </c>
      <c r="B872" s="4"/>
      <c r="C872" s="4">
        <f>C870/C865</f>
        <v>1</v>
      </c>
      <c r="F872" s="4" t="s">
        <v>11</v>
      </c>
    </row>
    <row r="873" ht="15.75" customHeight="1">
      <c r="A873" s="4" t="s">
        <v>6</v>
      </c>
      <c r="B873" s="4"/>
      <c r="C873" s="4">
        <v>-22762.6666666667</v>
      </c>
      <c r="D873" s="23">
        <v>-11036.0</v>
      </c>
      <c r="E873" s="4">
        <v>-9722.66666666667</v>
      </c>
      <c r="F873" s="4" t="s">
        <v>6</v>
      </c>
    </row>
    <row r="874" ht="15.75" customHeight="1">
      <c r="A874" s="4" t="s">
        <v>7</v>
      </c>
      <c r="B874" s="4"/>
      <c r="C874" s="4">
        <v>-22832.6666666667</v>
      </c>
      <c r="D874" s="23">
        <v>-11070.0</v>
      </c>
      <c r="E874" s="4">
        <v>-9752.66666666667</v>
      </c>
      <c r="F874" s="4" t="s">
        <v>7</v>
      </c>
    </row>
    <row r="875" ht="15.75" customHeight="1">
      <c r="A875" s="24" t="s">
        <v>8</v>
      </c>
      <c r="B875" s="24"/>
      <c r="C875" s="4">
        <v>-22902.6666666667</v>
      </c>
      <c r="D875" s="4">
        <v>-11104.0</v>
      </c>
      <c r="E875" s="4">
        <v>-9782.66666666667</v>
      </c>
      <c r="F875" s="24" t="s">
        <v>8</v>
      </c>
    </row>
    <row r="876" ht="15.75" customHeight="1">
      <c r="A876" s="24"/>
      <c r="B876" s="24"/>
      <c r="C876" s="4"/>
      <c r="D876" s="4"/>
      <c r="E876" s="4"/>
      <c r="F876" s="24"/>
    </row>
    <row r="877" ht="15.75" customHeight="1">
      <c r="C877" s="25"/>
    </row>
    <row r="878" ht="15.75" customHeight="1">
      <c r="A878" s="4" t="s">
        <v>9</v>
      </c>
      <c r="B878" s="4"/>
      <c r="C878" s="25">
        <f>C873+C877</f>
        <v>-22762.66667</v>
      </c>
      <c r="D878" s="4">
        <v>3356.0</v>
      </c>
      <c r="F878" s="4" t="s">
        <v>9</v>
      </c>
    </row>
    <row r="879" ht="15.75" customHeight="1">
      <c r="A879" s="4" t="s">
        <v>10</v>
      </c>
      <c r="B879" s="4"/>
      <c r="C879" s="4">
        <v>309.0</v>
      </c>
      <c r="D879" s="4">
        <v>3371.0</v>
      </c>
      <c r="F879" s="4" t="s">
        <v>10</v>
      </c>
    </row>
    <row r="880" ht="15.75" customHeight="1">
      <c r="A880" s="4" t="s">
        <v>11</v>
      </c>
      <c r="B880" s="4"/>
      <c r="C880" s="4">
        <f>C878/C873</f>
        <v>1</v>
      </c>
      <c r="F880" s="4" t="s">
        <v>11</v>
      </c>
    </row>
    <row r="881" ht="15.75" customHeight="1">
      <c r="A881" s="4" t="s">
        <v>6</v>
      </c>
      <c r="B881" s="4"/>
      <c r="C881" s="4">
        <v>-22972.6666666667</v>
      </c>
      <c r="D881" s="23">
        <v>-11138.0</v>
      </c>
      <c r="E881" s="4">
        <v>-9812.66666666667</v>
      </c>
      <c r="F881" s="4" t="s">
        <v>6</v>
      </c>
    </row>
    <row r="882" ht="15.75" customHeight="1">
      <c r="A882" s="4" t="s">
        <v>7</v>
      </c>
      <c r="B882" s="4"/>
      <c r="C882" s="4">
        <v>-23042.6666666667</v>
      </c>
      <c r="D882" s="23">
        <v>-11172.0</v>
      </c>
      <c r="E882" s="4">
        <v>-9842.66666666667</v>
      </c>
      <c r="F882" s="4" t="s">
        <v>7</v>
      </c>
    </row>
    <row r="883" ht="15.75" customHeight="1">
      <c r="A883" s="24" t="s">
        <v>8</v>
      </c>
      <c r="B883" s="24"/>
      <c r="C883" s="4">
        <v>-23112.6666666667</v>
      </c>
      <c r="D883" s="4">
        <v>-11206.0</v>
      </c>
      <c r="E883" s="4">
        <v>-9872.66666666667</v>
      </c>
      <c r="F883" s="24" t="s">
        <v>8</v>
      </c>
    </row>
    <row r="884" ht="15.75" customHeight="1">
      <c r="A884" s="24"/>
      <c r="B884" s="24"/>
      <c r="C884" s="4"/>
      <c r="D884" s="4"/>
      <c r="E884" s="4"/>
      <c r="F884" s="24"/>
    </row>
    <row r="885" ht="15.75" customHeight="1">
      <c r="C885" s="25"/>
    </row>
    <row r="886" ht="15.75" customHeight="1">
      <c r="A886" s="4" t="s">
        <v>9</v>
      </c>
      <c r="B886" s="4"/>
      <c r="C886" s="25">
        <f>C881+C885</f>
        <v>-22972.66667</v>
      </c>
      <c r="D886" s="4">
        <v>3386.0</v>
      </c>
      <c r="F886" s="4" t="s">
        <v>9</v>
      </c>
    </row>
    <row r="887" ht="15.75" customHeight="1">
      <c r="A887" s="4" t="s">
        <v>10</v>
      </c>
      <c r="B887" s="4"/>
      <c r="C887" s="4">
        <v>310.0</v>
      </c>
      <c r="D887" s="4">
        <v>3401.0</v>
      </c>
      <c r="F887" s="4" t="s">
        <v>10</v>
      </c>
    </row>
    <row r="888" ht="15.75" customHeight="1">
      <c r="A888" s="4" t="s">
        <v>11</v>
      </c>
      <c r="B888" s="4"/>
      <c r="C888" s="4">
        <f>C886/C881</f>
        <v>1</v>
      </c>
      <c r="F888" s="4" t="s">
        <v>11</v>
      </c>
    </row>
    <row r="889" ht="15.75" customHeight="1">
      <c r="A889" s="4" t="s">
        <v>6</v>
      </c>
      <c r="B889" s="4"/>
      <c r="C889" s="4">
        <v>-23182.6666666667</v>
      </c>
      <c r="D889" s="23">
        <v>-11240.0</v>
      </c>
      <c r="E889" s="4">
        <v>-9902.66666666667</v>
      </c>
      <c r="F889" s="4" t="s">
        <v>6</v>
      </c>
    </row>
    <row r="890" ht="15.75" customHeight="1">
      <c r="A890" s="4" t="s">
        <v>7</v>
      </c>
      <c r="B890" s="4"/>
      <c r="C890" s="4">
        <v>-23252.6666666667</v>
      </c>
      <c r="D890" s="23">
        <v>-11274.0</v>
      </c>
      <c r="E890" s="4">
        <v>-9932.66666666667</v>
      </c>
      <c r="F890" s="4" t="s">
        <v>7</v>
      </c>
    </row>
    <row r="891" ht="15.75" customHeight="1">
      <c r="A891" s="24" t="s">
        <v>8</v>
      </c>
      <c r="B891" s="24"/>
      <c r="C891" s="4">
        <v>-23322.6666666667</v>
      </c>
      <c r="D891" s="4">
        <v>-11308.0</v>
      </c>
      <c r="E891" s="4">
        <v>-9962.66666666667</v>
      </c>
      <c r="F891" s="24" t="s">
        <v>8</v>
      </c>
    </row>
    <row r="892" ht="15.75" customHeight="1">
      <c r="A892" s="24"/>
      <c r="B892" s="24"/>
      <c r="C892" s="4"/>
      <c r="D892" s="4"/>
      <c r="E892" s="4"/>
      <c r="F892" s="24"/>
    </row>
    <row r="893" ht="15.75" customHeight="1">
      <c r="C893" s="25"/>
    </row>
    <row r="894" ht="15.75" customHeight="1">
      <c r="A894" s="4" t="s">
        <v>9</v>
      </c>
      <c r="B894" s="4"/>
      <c r="C894" s="25">
        <f>C889+C893</f>
        <v>-23182.66667</v>
      </c>
      <c r="D894" s="4">
        <v>3416.0</v>
      </c>
      <c r="F894" s="4" t="s">
        <v>9</v>
      </c>
    </row>
    <row r="895" ht="15.75" customHeight="1">
      <c r="A895" s="4" t="s">
        <v>10</v>
      </c>
      <c r="B895" s="4"/>
      <c r="C895" s="4">
        <v>311.0</v>
      </c>
      <c r="D895" s="4">
        <v>3431.0</v>
      </c>
      <c r="F895" s="4" t="s">
        <v>10</v>
      </c>
    </row>
    <row r="896" ht="15.75" customHeight="1">
      <c r="A896" s="4" t="s">
        <v>11</v>
      </c>
      <c r="B896" s="4"/>
      <c r="C896" s="4">
        <f>C894/C889</f>
        <v>1</v>
      </c>
      <c r="F896" s="4" t="s">
        <v>11</v>
      </c>
    </row>
    <row r="897" ht="15.75" customHeight="1">
      <c r="A897" s="4" t="s">
        <v>6</v>
      </c>
      <c r="B897" s="4"/>
      <c r="C897" s="4">
        <v>-23392.6666666667</v>
      </c>
      <c r="D897" s="23">
        <v>-11342.0</v>
      </c>
      <c r="E897" s="4">
        <v>-9992.66666666667</v>
      </c>
      <c r="F897" s="4" t="s">
        <v>6</v>
      </c>
    </row>
    <row r="898" ht="15.75" customHeight="1">
      <c r="A898" s="4" t="s">
        <v>7</v>
      </c>
      <c r="B898" s="4"/>
      <c r="C898" s="4">
        <v>-23462.6666666667</v>
      </c>
      <c r="D898" s="23">
        <v>-11376.0</v>
      </c>
      <c r="E898" s="4">
        <v>-10022.6666666667</v>
      </c>
      <c r="F898" s="4" t="s">
        <v>7</v>
      </c>
    </row>
    <row r="899" ht="15.75" customHeight="1">
      <c r="A899" s="24" t="s">
        <v>8</v>
      </c>
      <c r="B899" s="24"/>
      <c r="C899" s="4">
        <v>-23532.6666666667</v>
      </c>
      <c r="D899" s="4">
        <v>-11410.0</v>
      </c>
      <c r="E899" s="4">
        <v>-10052.6666666667</v>
      </c>
      <c r="F899" s="24" t="s">
        <v>8</v>
      </c>
    </row>
    <row r="900" ht="15.75" customHeight="1">
      <c r="A900" s="24"/>
      <c r="B900" s="24"/>
      <c r="C900" s="4"/>
      <c r="D900" s="4"/>
      <c r="E900" s="4"/>
      <c r="F900" s="24"/>
    </row>
    <row r="901" ht="15.75" customHeight="1">
      <c r="C901" s="25"/>
    </row>
    <row r="902" ht="15.75" customHeight="1">
      <c r="A902" s="4" t="s">
        <v>9</v>
      </c>
      <c r="B902" s="4"/>
      <c r="C902" s="25">
        <f>C897+C901</f>
        <v>-23392.66667</v>
      </c>
      <c r="D902" s="4">
        <v>3446.0</v>
      </c>
      <c r="F902" s="4" t="s">
        <v>9</v>
      </c>
    </row>
    <row r="903" ht="15.75" customHeight="1">
      <c r="A903" s="4" t="s">
        <v>10</v>
      </c>
      <c r="B903" s="4"/>
      <c r="C903" s="4">
        <v>312.0</v>
      </c>
      <c r="D903" s="4">
        <v>3461.0</v>
      </c>
      <c r="F903" s="4" t="s">
        <v>10</v>
      </c>
    </row>
    <row r="904" ht="15.75" customHeight="1">
      <c r="A904" s="4" t="s">
        <v>11</v>
      </c>
      <c r="B904" s="4"/>
      <c r="C904" s="4">
        <f>C902/C897</f>
        <v>1</v>
      </c>
      <c r="F904" s="4" t="s">
        <v>11</v>
      </c>
    </row>
    <row r="905" ht="15.75" customHeight="1">
      <c r="A905" s="4" t="s">
        <v>6</v>
      </c>
      <c r="B905" s="4"/>
      <c r="C905" s="4">
        <v>-23602.6666666667</v>
      </c>
      <c r="D905" s="23">
        <v>-11444.0</v>
      </c>
      <c r="E905" s="4">
        <v>-10082.6666666667</v>
      </c>
      <c r="F905" s="4" t="s">
        <v>6</v>
      </c>
    </row>
    <row r="906" ht="15.75" customHeight="1">
      <c r="A906" s="4" t="s">
        <v>7</v>
      </c>
      <c r="B906" s="4"/>
      <c r="C906" s="4">
        <v>-23672.6666666667</v>
      </c>
      <c r="D906" s="23">
        <v>-11478.0</v>
      </c>
      <c r="E906" s="4">
        <v>-10112.6666666667</v>
      </c>
      <c r="F906" s="4" t="s">
        <v>7</v>
      </c>
    </row>
    <row r="907" ht="15.75" customHeight="1">
      <c r="A907" s="24" t="s">
        <v>8</v>
      </c>
      <c r="B907" s="24"/>
      <c r="C907" s="4">
        <v>-23742.6666666667</v>
      </c>
      <c r="D907" s="4">
        <v>-11512.0</v>
      </c>
      <c r="E907" s="4">
        <v>-10142.6666666667</v>
      </c>
      <c r="F907" s="24" t="s">
        <v>8</v>
      </c>
    </row>
    <row r="908" ht="15.75" customHeight="1">
      <c r="A908" s="24"/>
      <c r="B908" s="24"/>
      <c r="C908" s="4"/>
      <c r="D908" s="4"/>
      <c r="E908" s="4"/>
      <c r="F908" s="24"/>
    </row>
    <row r="909" ht="15.75" customHeight="1">
      <c r="C909" s="25"/>
    </row>
    <row r="910" ht="15.75" customHeight="1">
      <c r="A910" s="4" t="s">
        <v>9</v>
      </c>
      <c r="B910" s="4"/>
      <c r="C910" s="25">
        <f>C905+C909</f>
        <v>-23602.66667</v>
      </c>
      <c r="D910" s="4">
        <v>3476.0</v>
      </c>
      <c r="F910" s="4" t="s">
        <v>9</v>
      </c>
    </row>
    <row r="911" ht="15.75" customHeight="1">
      <c r="A911" s="4" t="s">
        <v>10</v>
      </c>
      <c r="B911" s="4"/>
      <c r="C911" s="4">
        <v>313.0</v>
      </c>
      <c r="D911" s="4">
        <v>3491.0</v>
      </c>
      <c r="F911" s="4" t="s">
        <v>10</v>
      </c>
    </row>
    <row r="912" ht="15.75" customHeight="1">
      <c r="A912" s="4" t="s">
        <v>11</v>
      </c>
      <c r="B912" s="4"/>
      <c r="C912" s="4">
        <f>C910/C905</f>
        <v>1</v>
      </c>
      <c r="F912" s="4" t="s">
        <v>11</v>
      </c>
    </row>
    <row r="913" ht="15.75" customHeight="1">
      <c r="A913" s="4" t="s">
        <v>6</v>
      </c>
      <c r="B913" s="4"/>
      <c r="C913" s="4">
        <v>-23812.6666666667</v>
      </c>
      <c r="D913" s="23">
        <v>-11546.0</v>
      </c>
      <c r="E913" s="4">
        <v>-10172.6666666667</v>
      </c>
      <c r="F913" s="4" t="s">
        <v>6</v>
      </c>
    </row>
    <row r="914" ht="15.75" customHeight="1">
      <c r="A914" s="4" t="s">
        <v>7</v>
      </c>
      <c r="B914" s="4"/>
      <c r="C914" s="4">
        <v>-23882.6666666667</v>
      </c>
      <c r="D914" s="23">
        <v>-11580.0</v>
      </c>
      <c r="E914" s="4">
        <v>-10202.6666666667</v>
      </c>
      <c r="F914" s="4" t="s">
        <v>7</v>
      </c>
    </row>
    <row r="915" ht="15.75" customHeight="1">
      <c r="A915" s="24" t="s">
        <v>8</v>
      </c>
      <c r="B915" s="24"/>
      <c r="C915" s="4">
        <v>-23952.6666666667</v>
      </c>
      <c r="D915" s="4">
        <v>-11614.0</v>
      </c>
      <c r="E915" s="4">
        <v>-10232.6666666667</v>
      </c>
      <c r="F915" s="24" t="s">
        <v>8</v>
      </c>
    </row>
    <row r="916" ht="15.75" customHeight="1">
      <c r="A916" s="24"/>
      <c r="B916" s="24"/>
      <c r="C916" s="4"/>
      <c r="D916" s="4"/>
      <c r="E916" s="4"/>
      <c r="F916" s="24"/>
    </row>
    <row r="917" ht="15.75" customHeight="1">
      <c r="C917" s="25"/>
    </row>
    <row r="918" ht="15.75" customHeight="1">
      <c r="A918" s="4" t="s">
        <v>9</v>
      </c>
      <c r="B918" s="4"/>
      <c r="C918" s="25">
        <f>C913+C917</f>
        <v>-23812.66667</v>
      </c>
      <c r="D918" s="4">
        <v>3506.0</v>
      </c>
      <c r="F918" s="4" t="s">
        <v>9</v>
      </c>
    </row>
    <row r="919" ht="15.75" customHeight="1">
      <c r="A919" s="4" t="s">
        <v>10</v>
      </c>
      <c r="B919" s="4"/>
      <c r="C919" s="4">
        <v>314.0</v>
      </c>
      <c r="D919" s="4">
        <v>3521.0</v>
      </c>
      <c r="F919" s="4" t="s">
        <v>10</v>
      </c>
    </row>
    <row r="920" ht="15.75" customHeight="1">
      <c r="A920" s="4" t="s">
        <v>11</v>
      </c>
      <c r="B920" s="4"/>
      <c r="C920" s="4">
        <f>C918/C913</f>
        <v>1</v>
      </c>
      <c r="F920" s="4" t="s">
        <v>11</v>
      </c>
    </row>
    <row r="921" ht="15.75" customHeight="1">
      <c r="A921" s="4" t="s">
        <v>6</v>
      </c>
      <c r="B921" s="4"/>
      <c r="C921" s="4">
        <v>-24022.6666666667</v>
      </c>
      <c r="D921" s="23">
        <v>-11648.0</v>
      </c>
      <c r="E921" s="4">
        <v>-10262.6666666667</v>
      </c>
      <c r="F921" s="4" t="s">
        <v>6</v>
      </c>
    </row>
    <row r="922" ht="15.75" customHeight="1">
      <c r="A922" s="4" t="s">
        <v>7</v>
      </c>
      <c r="B922" s="4"/>
      <c r="C922" s="4">
        <v>-24092.6666666667</v>
      </c>
      <c r="D922" s="23">
        <v>-11682.0</v>
      </c>
      <c r="E922" s="4">
        <v>-10292.6666666667</v>
      </c>
      <c r="F922" s="4" t="s">
        <v>7</v>
      </c>
    </row>
    <row r="923" ht="15.75" customHeight="1">
      <c r="A923" s="24" t="s">
        <v>8</v>
      </c>
      <c r="B923" s="24"/>
      <c r="C923" s="4">
        <v>-24162.6666666667</v>
      </c>
      <c r="D923" s="4">
        <v>-11716.0</v>
      </c>
      <c r="E923" s="4">
        <v>-10322.6666666667</v>
      </c>
      <c r="F923" s="24" t="s">
        <v>8</v>
      </c>
    </row>
    <row r="924" ht="15.75" customHeight="1">
      <c r="A924" s="24"/>
      <c r="B924" s="24"/>
      <c r="C924" s="4"/>
      <c r="D924" s="4"/>
      <c r="E924" s="4"/>
      <c r="F924" s="24"/>
    </row>
    <row r="925" ht="15.75" customHeight="1">
      <c r="C925" s="25"/>
    </row>
    <row r="926" ht="15.75" customHeight="1">
      <c r="A926" s="4" t="s">
        <v>9</v>
      </c>
      <c r="B926" s="4"/>
      <c r="C926" s="25">
        <f>C921+C925</f>
        <v>-24022.66667</v>
      </c>
      <c r="D926" s="4">
        <v>3536.0</v>
      </c>
      <c r="F926" s="4" t="s">
        <v>9</v>
      </c>
    </row>
    <row r="927" ht="15.75" customHeight="1">
      <c r="A927" s="4" t="s">
        <v>10</v>
      </c>
      <c r="B927" s="4"/>
      <c r="C927" s="4">
        <v>315.0</v>
      </c>
      <c r="D927" s="4">
        <v>3551.0</v>
      </c>
      <c r="F927" s="4" t="s">
        <v>10</v>
      </c>
    </row>
    <row r="928" ht="15.75" customHeight="1">
      <c r="A928" s="4" t="s">
        <v>11</v>
      </c>
      <c r="B928" s="4"/>
      <c r="C928" s="4">
        <f>C926/C921</f>
        <v>1</v>
      </c>
      <c r="F928" s="4" t="s">
        <v>11</v>
      </c>
    </row>
    <row r="929" ht="15.75" customHeight="1">
      <c r="A929" s="4" t="s">
        <v>6</v>
      </c>
      <c r="B929" s="4"/>
      <c r="C929" s="4">
        <v>-24232.6666666667</v>
      </c>
      <c r="D929" s="23">
        <v>-11750.0</v>
      </c>
      <c r="E929" s="4">
        <v>-10352.6666666667</v>
      </c>
      <c r="F929" s="4" t="s">
        <v>6</v>
      </c>
    </row>
    <row r="930" ht="15.75" customHeight="1">
      <c r="A930" s="4" t="s">
        <v>7</v>
      </c>
      <c r="B930" s="4"/>
      <c r="C930" s="4">
        <v>-24302.6666666667</v>
      </c>
      <c r="D930" s="23">
        <v>-11784.0</v>
      </c>
      <c r="E930" s="4">
        <v>-10382.6666666667</v>
      </c>
      <c r="F930" s="4" t="s">
        <v>7</v>
      </c>
    </row>
    <row r="931" ht="15.75" customHeight="1">
      <c r="A931" s="24" t="s">
        <v>8</v>
      </c>
      <c r="B931" s="24"/>
      <c r="C931" s="4">
        <v>-24372.6666666667</v>
      </c>
      <c r="D931" s="4">
        <v>-11818.0</v>
      </c>
      <c r="E931" s="4">
        <v>-10412.6666666667</v>
      </c>
      <c r="F931" s="24" t="s">
        <v>8</v>
      </c>
    </row>
    <row r="932" ht="15.75" customHeight="1">
      <c r="A932" s="24"/>
      <c r="B932" s="24"/>
      <c r="C932" s="4"/>
      <c r="D932" s="4"/>
      <c r="E932" s="4"/>
      <c r="F932" s="24"/>
    </row>
    <row r="933" ht="15.75" customHeight="1">
      <c r="C933" s="25"/>
    </row>
    <row r="934" ht="15.75" customHeight="1">
      <c r="A934" s="4" t="s">
        <v>9</v>
      </c>
      <c r="B934" s="4"/>
      <c r="C934" s="25">
        <f>C929+C933</f>
        <v>-24232.66667</v>
      </c>
      <c r="D934" s="4">
        <v>3566.0</v>
      </c>
      <c r="F934" s="4" t="s">
        <v>9</v>
      </c>
    </row>
    <row r="935" ht="15.75" customHeight="1">
      <c r="A935" s="4" t="s">
        <v>10</v>
      </c>
      <c r="B935" s="4"/>
      <c r="C935" s="4">
        <v>316.0</v>
      </c>
      <c r="D935" s="4">
        <v>3581.0</v>
      </c>
      <c r="F935" s="4" t="s">
        <v>10</v>
      </c>
    </row>
    <row r="936" ht="15.75" customHeight="1">
      <c r="A936" s="4" t="s">
        <v>11</v>
      </c>
      <c r="B936" s="4"/>
      <c r="C936" s="4">
        <f>C934/C929</f>
        <v>1</v>
      </c>
      <c r="F936" s="4" t="s">
        <v>11</v>
      </c>
    </row>
    <row r="937" ht="15.75" customHeight="1">
      <c r="A937" s="4" t="s">
        <v>6</v>
      </c>
      <c r="B937" s="4"/>
      <c r="C937" s="4">
        <v>-24442.6666666667</v>
      </c>
      <c r="D937" s="23">
        <v>-11852.0</v>
      </c>
      <c r="E937" s="4">
        <v>-10442.6666666667</v>
      </c>
      <c r="F937" s="4" t="s">
        <v>6</v>
      </c>
    </row>
    <row r="938" ht="15.75" customHeight="1">
      <c r="A938" s="4" t="s">
        <v>7</v>
      </c>
      <c r="B938" s="4"/>
      <c r="C938" s="4">
        <v>-24512.6666666667</v>
      </c>
      <c r="D938" s="23">
        <v>-11886.0</v>
      </c>
      <c r="E938" s="4">
        <v>-10472.6666666667</v>
      </c>
      <c r="F938" s="4" t="s">
        <v>7</v>
      </c>
    </row>
    <row r="939" ht="15.75" customHeight="1">
      <c r="A939" s="24" t="s">
        <v>8</v>
      </c>
      <c r="B939" s="24"/>
      <c r="C939" s="4">
        <v>-24582.6666666667</v>
      </c>
      <c r="D939" s="4">
        <v>-11920.0</v>
      </c>
      <c r="E939" s="4">
        <v>-10502.6666666667</v>
      </c>
      <c r="F939" s="24" t="s">
        <v>8</v>
      </c>
    </row>
    <row r="940" ht="15.75" customHeight="1">
      <c r="A940" s="24"/>
      <c r="B940" s="24"/>
      <c r="C940" s="4"/>
      <c r="D940" s="4"/>
      <c r="E940" s="4"/>
      <c r="F940" s="24"/>
    </row>
    <row r="941" ht="15.75" customHeight="1">
      <c r="C941" s="25"/>
    </row>
    <row r="942" ht="15.75" customHeight="1">
      <c r="A942" s="4" t="s">
        <v>9</v>
      </c>
      <c r="B942" s="4"/>
      <c r="C942" s="25">
        <f>C937+C941</f>
        <v>-24442.66667</v>
      </c>
      <c r="D942" s="4">
        <v>3596.0</v>
      </c>
      <c r="F942" s="4" t="s">
        <v>9</v>
      </c>
    </row>
    <row r="943" ht="15.75" customHeight="1">
      <c r="A943" s="4" t="s">
        <v>10</v>
      </c>
      <c r="B943" s="4"/>
      <c r="C943" s="4">
        <v>317.0</v>
      </c>
      <c r="D943" s="4">
        <v>3611.0</v>
      </c>
      <c r="F943" s="4" t="s">
        <v>10</v>
      </c>
    </row>
    <row r="944" ht="15.75" customHeight="1">
      <c r="A944" s="4" t="s">
        <v>11</v>
      </c>
      <c r="B944" s="4"/>
      <c r="C944" s="4">
        <f>C942/C937</f>
        <v>1</v>
      </c>
      <c r="F944" s="4" t="s">
        <v>11</v>
      </c>
    </row>
    <row r="945" ht="15.75" customHeight="1">
      <c r="A945" s="4" t="s">
        <v>6</v>
      </c>
      <c r="B945" s="4"/>
      <c r="C945" s="4">
        <v>-24652.6666666667</v>
      </c>
      <c r="D945" s="23">
        <v>-11954.0</v>
      </c>
      <c r="E945" s="4">
        <v>-10532.6666666667</v>
      </c>
      <c r="F945" s="4" t="s">
        <v>6</v>
      </c>
    </row>
    <row r="946" ht="15.75" customHeight="1">
      <c r="A946" s="4" t="s">
        <v>7</v>
      </c>
      <c r="B946" s="4"/>
      <c r="C946" s="4">
        <v>-24722.6666666667</v>
      </c>
      <c r="D946" s="23">
        <v>-11988.0</v>
      </c>
      <c r="E946" s="4">
        <v>-10562.6666666667</v>
      </c>
      <c r="F946" s="4" t="s">
        <v>7</v>
      </c>
    </row>
    <row r="947" ht="15.75" customHeight="1">
      <c r="A947" s="24" t="s">
        <v>8</v>
      </c>
      <c r="B947" s="24"/>
      <c r="C947" s="4">
        <v>-24792.6666666667</v>
      </c>
      <c r="D947" s="4">
        <v>-12022.0</v>
      </c>
      <c r="E947" s="4">
        <v>-10592.6666666667</v>
      </c>
      <c r="F947" s="24" t="s">
        <v>8</v>
      </c>
    </row>
    <row r="948" ht="15.75" customHeight="1">
      <c r="A948" s="24"/>
      <c r="B948" s="24"/>
      <c r="C948" s="4"/>
      <c r="D948" s="4"/>
      <c r="E948" s="4"/>
      <c r="F948" s="24"/>
    </row>
    <row r="949" ht="15.75" customHeight="1">
      <c r="C949" s="25"/>
    </row>
    <row r="950" ht="15.75" customHeight="1">
      <c r="A950" s="4" t="s">
        <v>9</v>
      </c>
      <c r="B950" s="4"/>
      <c r="C950" s="25">
        <f>C945+C949</f>
        <v>-24652.66667</v>
      </c>
      <c r="D950" s="4">
        <v>3626.0</v>
      </c>
      <c r="F950" s="4" t="s">
        <v>9</v>
      </c>
    </row>
    <row r="951" ht="15.75" customHeight="1">
      <c r="A951" s="4" t="s">
        <v>10</v>
      </c>
      <c r="B951" s="4"/>
      <c r="C951" s="4">
        <v>318.0</v>
      </c>
      <c r="D951" s="4">
        <v>3641.0</v>
      </c>
      <c r="F951" s="4" t="s">
        <v>10</v>
      </c>
    </row>
    <row r="952" ht="15.75" customHeight="1">
      <c r="A952" s="4" t="s">
        <v>11</v>
      </c>
      <c r="B952" s="4"/>
      <c r="C952" s="4">
        <f>C950/C945</f>
        <v>1</v>
      </c>
      <c r="F952" s="4" t="s">
        <v>11</v>
      </c>
    </row>
    <row r="953" ht="15.75" customHeight="1">
      <c r="A953" s="4" t="s">
        <v>6</v>
      </c>
      <c r="B953" s="4"/>
      <c r="C953" s="4">
        <v>-24862.6666666667</v>
      </c>
      <c r="D953" s="23">
        <v>-12056.0</v>
      </c>
      <c r="E953" s="4">
        <v>-10622.6666666667</v>
      </c>
      <c r="F953" s="4" t="s">
        <v>6</v>
      </c>
    </row>
    <row r="954" ht="15.75" customHeight="1">
      <c r="A954" s="4" t="s">
        <v>7</v>
      </c>
      <c r="B954" s="4"/>
      <c r="C954" s="4">
        <v>-24932.6666666667</v>
      </c>
      <c r="D954" s="23">
        <v>-12090.0</v>
      </c>
      <c r="E954" s="4">
        <v>-10652.6666666667</v>
      </c>
      <c r="F954" s="4" t="s">
        <v>7</v>
      </c>
    </row>
    <row r="955" ht="15.75" customHeight="1">
      <c r="A955" s="24" t="s">
        <v>8</v>
      </c>
      <c r="B955" s="24"/>
      <c r="C955" s="4">
        <v>-25002.6666666667</v>
      </c>
      <c r="D955" s="4">
        <v>-12124.0</v>
      </c>
      <c r="E955" s="4">
        <v>-10682.6666666667</v>
      </c>
      <c r="F955" s="24" t="s">
        <v>8</v>
      </c>
    </row>
    <row r="956" ht="15.75" customHeight="1">
      <c r="A956" s="24"/>
      <c r="B956" s="24"/>
      <c r="C956" s="4"/>
      <c r="D956" s="4"/>
      <c r="E956" s="4"/>
      <c r="F956" s="24"/>
    </row>
    <row r="957" ht="15.75" customHeight="1">
      <c r="C957" s="25"/>
    </row>
    <row r="958" ht="15.75" customHeight="1">
      <c r="A958" s="4" t="s">
        <v>9</v>
      </c>
      <c r="B958" s="4"/>
      <c r="C958" s="25">
        <f>C953+C957</f>
        <v>-24862.66667</v>
      </c>
      <c r="D958" s="4">
        <v>3656.0</v>
      </c>
      <c r="F958" s="4" t="s">
        <v>9</v>
      </c>
    </row>
    <row r="959" ht="15.75" customHeight="1">
      <c r="A959" s="4" t="s">
        <v>10</v>
      </c>
      <c r="B959" s="4"/>
      <c r="C959" s="4">
        <v>319.0</v>
      </c>
      <c r="D959" s="4">
        <v>3671.0</v>
      </c>
      <c r="F959" s="4" t="s">
        <v>10</v>
      </c>
    </row>
    <row r="960" ht="15.75" customHeight="1">
      <c r="A960" s="4" t="s">
        <v>11</v>
      </c>
      <c r="B960" s="4"/>
      <c r="C960" s="4">
        <f>C958/C953</f>
        <v>1</v>
      </c>
      <c r="F960" s="4" t="s">
        <v>11</v>
      </c>
    </row>
    <row r="961" ht="15.75" customHeight="1">
      <c r="A961" s="4" t="s">
        <v>6</v>
      </c>
      <c r="B961" s="4"/>
      <c r="C961" s="4">
        <v>-25072.6666666667</v>
      </c>
      <c r="D961" s="23">
        <v>-12158.0</v>
      </c>
      <c r="E961" s="4">
        <v>-10712.6666666667</v>
      </c>
      <c r="F961" s="4" t="s">
        <v>6</v>
      </c>
    </row>
    <row r="962" ht="15.75" customHeight="1">
      <c r="A962" s="4" t="s">
        <v>7</v>
      </c>
      <c r="B962" s="4"/>
      <c r="C962" s="4">
        <v>-25142.6666666667</v>
      </c>
      <c r="D962" s="23">
        <v>-12192.0</v>
      </c>
      <c r="E962" s="4">
        <v>-10742.6666666667</v>
      </c>
      <c r="F962" s="4" t="s">
        <v>7</v>
      </c>
    </row>
    <row r="963" ht="15.75" customHeight="1">
      <c r="A963" s="24" t="s">
        <v>8</v>
      </c>
      <c r="B963" s="24"/>
      <c r="C963" s="4">
        <v>-25212.6666666667</v>
      </c>
      <c r="D963" s="4">
        <v>-12226.0</v>
      </c>
      <c r="E963" s="4">
        <v>-10772.6666666667</v>
      </c>
      <c r="F963" s="24" t="s">
        <v>8</v>
      </c>
    </row>
    <row r="964" ht="15.75" customHeight="1">
      <c r="A964" s="24"/>
      <c r="B964" s="24"/>
      <c r="C964" s="4"/>
      <c r="D964" s="4"/>
      <c r="E964" s="4"/>
      <c r="F964" s="24"/>
    </row>
    <row r="965" ht="15.75" customHeight="1">
      <c r="C965" s="25"/>
    </row>
    <row r="966" ht="15.75" customHeight="1">
      <c r="A966" s="4" t="s">
        <v>9</v>
      </c>
      <c r="B966" s="4"/>
      <c r="C966" s="25">
        <f>C961+C965</f>
        <v>-25072.66667</v>
      </c>
      <c r="D966" s="4">
        <v>3686.0</v>
      </c>
      <c r="F966" s="4" t="s">
        <v>9</v>
      </c>
    </row>
    <row r="967" ht="15.75" customHeight="1">
      <c r="A967" s="4" t="s">
        <v>10</v>
      </c>
      <c r="B967" s="4"/>
      <c r="C967" s="4">
        <v>320.0</v>
      </c>
      <c r="D967" s="4">
        <v>3701.0</v>
      </c>
      <c r="F967" s="4" t="s">
        <v>10</v>
      </c>
    </row>
    <row r="968" ht="15.75" customHeight="1">
      <c r="A968" s="4" t="s">
        <v>11</v>
      </c>
      <c r="B968" s="4"/>
      <c r="C968" s="4">
        <f>C966/C961</f>
        <v>1</v>
      </c>
      <c r="F968" s="4" t="s">
        <v>11</v>
      </c>
    </row>
    <row r="969" ht="15.75" customHeight="1">
      <c r="A969" s="4" t="s">
        <v>6</v>
      </c>
      <c r="B969" s="4"/>
      <c r="C969" s="4">
        <v>-25282.6666666667</v>
      </c>
      <c r="D969" s="23">
        <v>-12260.0</v>
      </c>
      <c r="E969" s="4">
        <v>-10802.6666666667</v>
      </c>
      <c r="F969" s="4" t="s">
        <v>6</v>
      </c>
    </row>
    <row r="970" ht="15.75" customHeight="1">
      <c r="A970" s="4" t="s">
        <v>7</v>
      </c>
      <c r="B970" s="4"/>
      <c r="C970" s="4">
        <v>-25352.6666666667</v>
      </c>
      <c r="D970" s="23">
        <v>-12294.0</v>
      </c>
      <c r="E970" s="4">
        <v>-10832.6666666667</v>
      </c>
      <c r="F970" s="4" t="s">
        <v>7</v>
      </c>
    </row>
    <row r="971" ht="15.75" customHeight="1">
      <c r="A971" s="24" t="s">
        <v>8</v>
      </c>
      <c r="B971" s="24"/>
      <c r="C971" s="4">
        <v>-25422.6666666667</v>
      </c>
      <c r="D971" s="4">
        <v>-12328.0</v>
      </c>
      <c r="E971" s="4">
        <v>-10862.6666666667</v>
      </c>
      <c r="F971" s="24" t="s">
        <v>8</v>
      </c>
    </row>
    <row r="972" ht="15.75" customHeight="1">
      <c r="A972" s="24"/>
      <c r="B972" s="24"/>
      <c r="C972" s="4"/>
      <c r="D972" s="4"/>
      <c r="E972" s="4"/>
      <c r="F972" s="24"/>
    </row>
    <row r="973" ht="15.75" customHeight="1">
      <c r="C973" s="25"/>
    </row>
    <row r="974" ht="15.75" customHeight="1">
      <c r="A974" s="4" t="s">
        <v>9</v>
      </c>
      <c r="B974" s="4"/>
      <c r="C974" s="25">
        <f>C969+C973</f>
        <v>-25282.66667</v>
      </c>
      <c r="D974" s="4">
        <v>3716.0</v>
      </c>
      <c r="F974" s="4" t="s">
        <v>9</v>
      </c>
    </row>
    <row r="975" ht="15.75" customHeight="1">
      <c r="A975" s="4" t="s">
        <v>10</v>
      </c>
      <c r="B975" s="4"/>
      <c r="C975" s="4">
        <v>321.0</v>
      </c>
      <c r="D975" s="4">
        <v>3731.0</v>
      </c>
      <c r="F975" s="4" t="s">
        <v>10</v>
      </c>
    </row>
    <row r="976" ht="15.75" customHeight="1">
      <c r="A976" s="4" t="s">
        <v>11</v>
      </c>
      <c r="B976" s="4"/>
      <c r="C976" s="4">
        <f>C974/C969</f>
        <v>1</v>
      </c>
      <c r="F976" s="4" t="s">
        <v>11</v>
      </c>
    </row>
    <row r="977" ht="15.75" customHeight="1">
      <c r="A977" s="4" t="s">
        <v>6</v>
      </c>
      <c r="B977" s="4"/>
      <c r="C977" s="4">
        <v>-25492.6666666667</v>
      </c>
      <c r="D977" s="23">
        <v>-12362.0</v>
      </c>
      <c r="E977" s="4">
        <v>-10892.6666666667</v>
      </c>
      <c r="F977" s="4" t="s">
        <v>6</v>
      </c>
    </row>
    <row r="978" ht="15.75" customHeight="1">
      <c r="A978" s="4" t="s">
        <v>7</v>
      </c>
      <c r="B978" s="4"/>
      <c r="C978" s="4">
        <v>-25562.6666666667</v>
      </c>
      <c r="D978" s="23">
        <v>-12396.0</v>
      </c>
      <c r="E978" s="4">
        <v>-10922.6666666667</v>
      </c>
      <c r="F978" s="4" t="s">
        <v>7</v>
      </c>
    </row>
    <row r="979" ht="15.75" customHeight="1">
      <c r="A979" s="24" t="s">
        <v>8</v>
      </c>
      <c r="B979" s="24"/>
      <c r="C979" s="4">
        <v>-25632.6666666667</v>
      </c>
      <c r="D979" s="4">
        <v>-12430.0</v>
      </c>
      <c r="E979" s="4">
        <v>-10952.6666666667</v>
      </c>
      <c r="F979" s="24" t="s">
        <v>8</v>
      </c>
    </row>
    <row r="980" ht="15.75" customHeight="1">
      <c r="A980" s="24"/>
      <c r="B980" s="24"/>
      <c r="C980" s="4"/>
      <c r="D980" s="4"/>
      <c r="E980" s="4"/>
      <c r="F980" s="24"/>
    </row>
    <row r="981" ht="15.75" customHeight="1">
      <c r="C981" s="25"/>
    </row>
    <row r="982" ht="15.75" customHeight="1">
      <c r="A982" s="4" t="s">
        <v>9</v>
      </c>
      <c r="B982" s="4"/>
      <c r="C982" s="25">
        <f>C977+C981</f>
        <v>-25492.66667</v>
      </c>
      <c r="D982" s="4">
        <v>3746.0</v>
      </c>
      <c r="F982" s="4" t="s">
        <v>9</v>
      </c>
    </row>
    <row r="983" ht="15.75" customHeight="1">
      <c r="A983" s="4" t="s">
        <v>10</v>
      </c>
      <c r="B983" s="4"/>
      <c r="C983" s="4">
        <v>322.0</v>
      </c>
      <c r="D983" s="4">
        <v>3761.0</v>
      </c>
      <c r="F983" s="4" t="s">
        <v>10</v>
      </c>
    </row>
    <row r="984" ht="15.75" customHeight="1">
      <c r="A984" s="4" t="s">
        <v>11</v>
      </c>
      <c r="B984" s="4"/>
      <c r="C984" s="4">
        <f>C982/C977</f>
        <v>1</v>
      </c>
      <c r="F984" s="4" t="s">
        <v>11</v>
      </c>
    </row>
    <row r="985" ht="15.75" customHeight="1">
      <c r="A985" s="4" t="s">
        <v>6</v>
      </c>
      <c r="B985" s="4"/>
      <c r="C985" s="4">
        <v>-25702.6666666667</v>
      </c>
      <c r="D985" s="23">
        <v>-12464.0</v>
      </c>
      <c r="E985" s="4">
        <v>-10982.6666666667</v>
      </c>
      <c r="F985" s="4" t="s">
        <v>6</v>
      </c>
    </row>
    <row r="986" ht="15.75" customHeight="1">
      <c r="A986" s="4" t="s">
        <v>7</v>
      </c>
      <c r="B986" s="4"/>
      <c r="C986" s="4">
        <v>-25772.6666666667</v>
      </c>
      <c r="D986" s="23">
        <v>-12498.0</v>
      </c>
      <c r="E986" s="4">
        <v>-11012.6666666667</v>
      </c>
      <c r="F986" s="4" t="s">
        <v>7</v>
      </c>
    </row>
    <row r="987" ht="15.75" customHeight="1">
      <c r="A987" s="24" t="s">
        <v>8</v>
      </c>
      <c r="B987" s="24"/>
      <c r="C987" s="4">
        <v>-25842.6666666667</v>
      </c>
      <c r="D987" s="4">
        <v>-12532.0</v>
      </c>
      <c r="E987" s="4">
        <v>-11042.6666666667</v>
      </c>
      <c r="F987" s="24" t="s">
        <v>8</v>
      </c>
    </row>
    <row r="988" ht="15.75" customHeight="1">
      <c r="A988" s="24"/>
      <c r="B988" s="24"/>
      <c r="C988" s="4"/>
      <c r="D988" s="4"/>
      <c r="E988" s="4"/>
      <c r="F988" s="24"/>
    </row>
    <row r="989" ht="15.75" customHeight="1">
      <c r="C989" s="25"/>
    </row>
    <row r="990" ht="15.75" customHeight="1">
      <c r="A990" s="4" t="s">
        <v>9</v>
      </c>
      <c r="B990" s="4"/>
      <c r="C990" s="25">
        <f>C985+C989</f>
        <v>-25702.66667</v>
      </c>
      <c r="D990" s="4">
        <v>3776.0</v>
      </c>
      <c r="F990" s="4" t="s">
        <v>9</v>
      </c>
    </row>
    <row r="991" ht="15.75" customHeight="1">
      <c r="A991" s="4" t="s">
        <v>10</v>
      </c>
      <c r="B991" s="4"/>
      <c r="C991" s="4">
        <v>323.0</v>
      </c>
      <c r="D991" s="4">
        <v>3791.0</v>
      </c>
      <c r="F991" s="4" t="s">
        <v>10</v>
      </c>
    </row>
    <row r="992" ht="15.75" customHeight="1">
      <c r="A992" s="4" t="s">
        <v>11</v>
      </c>
      <c r="B992" s="4"/>
      <c r="C992" s="4">
        <f>C990/C985</f>
        <v>1</v>
      </c>
      <c r="F992" s="4" t="s">
        <v>11</v>
      </c>
    </row>
    <row r="993" ht="15.75" customHeight="1">
      <c r="A993" s="4" t="s">
        <v>6</v>
      </c>
      <c r="B993" s="4"/>
      <c r="C993" s="4">
        <v>-25912.6666666667</v>
      </c>
      <c r="D993" s="23">
        <v>-12566.0</v>
      </c>
      <c r="E993" s="4">
        <v>-11072.6666666667</v>
      </c>
      <c r="F993" s="4" t="s">
        <v>6</v>
      </c>
    </row>
    <row r="994" ht="15.75" customHeight="1">
      <c r="A994" s="4" t="s">
        <v>7</v>
      </c>
      <c r="B994" s="4"/>
      <c r="C994" s="4">
        <v>-25982.6666666667</v>
      </c>
      <c r="D994" s="23">
        <v>-12600.0</v>
      </c>
      <c r="E994" s="4">
        <v>-11102.6666666667</v>
      </c>
      <c r="F994" s="4" t="s">
        <v>7</v>
      </c>
    </row>
    <row r="995" ht="15.75" customHeight="1">
      <c r="A995" s="24" t="s">
        <v>8</v>
      </c>
      <c r="B995" s="24"/>
      <c r="C995" s="4">
        <v>-26052.6666666667</v>
      </c>
      <c r="D995" s="4">
        <v>-12634.0</v>
      </c>
      <c r="E995" s="4">
        <v>-11132.6666666667</v>
      </c>
      <c r="F995" s="24" t="s">
        <v>8</v>
      </c>
    </row>
    <row r="996" ht="15.75" customHeight="1">
      <c r="A996" s="24"/>
      <c r="B996" s="24"/>
      <c r="C996" s="4"/>
      <c r="D996" s="4"/>
      <c r="E996" s="4"/>
      <c r="F996" s="24"/>
    </row>
    <row r="997" ht="15.75" customHeight="1">
      <c r="C997" s="25"/>
    </row>
    <row r="998" ht="15.75" customHeight="1">
      <c r="A998" s="4" t="s">
        <v>9</v>
      </c>
      <c r="B998" s="4"/>
      <c r="C998" s="25">
        <f>C993+C997</f>
        <v>-25912.66667</v>
      </c>
      <c r="D998" s="4">
        <v>3806.0</v>
      </c>
      <c r="F998" s="4" t="s">
        <v>9</v>
      </c>
    </row>
    <row r="999" ht="15.75" customHeight="1">
      <c r="A999" s="4" t="s">
        <v>10</v>
      </c>
      <c r="B999" s="4"/>
      <c r="C999" s="4">
        <v>324.0</v>
      </c>
      <c r="D999" s="4">
        <v>3821.0</v>
      </c>
      <c r="F999" s="4" t="s">
        <v>10</v>
      </c>
    </row>
    <row r="1000" ht="15.75" customHeight="1">
      <c r="A1000" s="4" t="s">
        <v>11</v>
      </c>
      <c r="B1000" s="4"/>
      <c r="C1000" s="4">
        <f>C998/C993</f>
        <v>1</v>
      </c>
      <c r="F1000" s="4" t="s">
        <v>11</v>
      </c>
    </row>
    <row r="1001" ht="15.75" customHeight="1">
      <c r="A1001" s="4" t="s">
        <v>6</v>
      </c>
      <c r="B1001" s="4"/>
      <c r="C1001" s="4">
        <v>-26122.6666666667</v>
      </c>
      <c r="D1001" s="23">
        <v>-12668.0</v>
      </c>
      <c r="E1001" s="4">
        <v>-11162.6666666667</v>
      </c>
      <c r="F1001" s="4" t="s">
        <v>6</v>
      </c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2.86"/>
    <col customWidth="1" min="2" max="5" width="14.43"/>
    <col customWidth="1" min="6" max="6" width="23.14"/>
    <col customWidth="1" min="11" max="11" width="22.43"/>
  </cols>
  <sheetData>
    <row r="1">
      <c r="A1" s="27" t="s">
        <v>12</v>
      </c>
      <c r="B1" s="28" t="s">
        <v>13</v>
      </c>
      <c r="C1" s="28" t="s">
        <v>14</v>
      </c>
      <c r="D1" s="28" t="s">
        <v>15</v>
      </c>
      <c r="E1" s="11">
        <v>3.0</v>
      </c>
      <c r="F1" s="11">
        <v>4.0</v>
      </c>
      <c r="G1" s="11">
        <v>5.0</v>
      </c>
    </row>
    <row r="2">
      <c r="A2" s="29" t="s">
        <v>16</v>
      </c>
      <c r="B2" s="30">
        <v>250.0</v>
      </c>
      <c r="C2" s="30">
        <v>230.0</v>
      </c>
      <c r="D2" s="30">
        <v>210.0</v>
      </c>
      <c r="E2" s="11"/>
      <c r="F2" s="11"/>
      <c r="G2" s="11"/>
    </row>
    <row r="3">
      <c r="A3" s="27">
        <v>100.0</v>
      </c>
      <c r="B3" s="31">
        <f t="shared" ref="B3:B6" si="1">($B$2*A3)/100</f>
        <v>250</v>
      </c>
      <c r="C3" s="31">
        <f t="shared" ref="C3:C6" si="2">($C$2*$A3)/100</f>
        <v>230</v>
      </c>
      <c r="D3" s="31">
        <f t="shared" ref="D3:D6" si="3">($D$2*$A3)/100</f>
        <v>210</v>
      </c>
      <c r="E3" s="11"/>
      <c r="F3" s="11"/>
      <c r="G3" s="11"/>
    </row>
    <row r="4">
      <c r="A4" s="27">
        <v>90.0</v>
      </c>
      <c r="B4" s="31">
        <f t="shared" si="1"/>
        <v>225</v>
      </c>
      <c r="C4" s="31">
        <f t="shared" si="2"/>
        <v>207</v>
      </c>
      <c r="D4" s="31">
        <f t="shared" si="3"/>
        <v>189</v>
      </c>
      <c r="E4" s="11"/>
      <c r="F4" s="11"/>
      <c r="G4" s="11"/>
    </row>
    <row r="5">
      <c r="A5" s="27">
        <v>85.0</v>
      </c>
      <c r="B5" s="31">
        <f t="shared" si="1"/>
        <v>212.5</v>
      </c>
      <c r="C5" s="31">
        <f t="shared" si="2"/>
        <v>195.5</v>
      </c>
      <c r="D5" s="31">
        <f t="shared" si="3"/>
        <v>178.5</v>
      </c>
      <c r="E5" s="11"/>
      <c r="F5" s="11"/>
      <c r="G5" s="11"/>
    </row>
    <row r="6">
      <c r="A6" s="27">
        <v>80.0</v>
      </c>
      <c r="B6" s="31">
        <f t="shared" si="1"/>
        <v>200</v>
      </c>
      <c r="C6" s="31">
        <f t="shared" si="2"/>
        <v>184</v>
      </c>
      <c r="D6" s="31">
        <f t="shared" si="3"/>
        <v>168</v>
      </c>
      <c r="E6" s="11"/>
      <c r="F6" s="11"/>
      <c r="G6" s="11"/>
      <c r="H6" s="32"/>
    </row>
    <row r="7">
      <c r="A7" s="27" t="s">
        <v>17</v>
      </c>
      <c r="B7" s="28" t="s">
        <v>18</v>
      </c>
      <c r="C7" s="28" t="s">
        <v>19</v>
      </c>
      <c r="D7" s="28" t="s">
        <v>20</v>
      </c>
      <c r="H7" s="32"/>
    </row>
    <row r="8">
      <c r="A8" s="29" t="s">
        <v>16</v>
      </c>
      <c r="B8" s="30">
        <v>230.0</v>
      </c>
      <c r="C8" s="30">
        <v>215.0</v>
      </c>
      <c r="D8" s="30">
        <v>199.0</v>
      </c>
      <c r="H8" s="32"/>
    </row>
    <row r="9">
      <c r="A9" s="27">
        <v>95.0</v>
      </c>
      <c r="B9" s="31">
        <f t="shared" ref="B9:B12" si="4">($B$8*$A9)/100</f>
        <v>218.5</v>
      </c>
      <c r="C9" s="31">
        <f t="shared" ref="C9:C12" si="5">($C$8*$A9)/100</f>
        <v>204.25</v>
      </c>
      <c r="D9" s="31">
        <f t="shared" ref="D9:D12" si="6">($D$8*$A9)/100</f>
        <v>189.05</v>
      </c>
      <c r="H9" s="32"/>
    </row>
    <row r="10">
      <c r="A10" s="27">
        <v>90.0</v>
      </c>
      <c r="B10" s="31">
        <f t="shared" si="4"/>
        <v>207</v>
      </c>
      <c r="C10" s="31">
        <f t="shared" si="5"/>
        <v>193.5</v>
      </c>
      <c r="D10" s="31">
        <f t="shared" si="6"/>
        <v>179.1</v>
      </c>
      <c r="H10" s="32"/>
    </row>
    <row r="11">
      <c r="A11" s="27">
        <v>85.0</v>
      </c>
      <c r="B11" s="31">
        <f t="shared" si="4"/>
        <v>195.5</v>
      </c>
      <c r="C11" s="31">
        <f t="shared" si="5"/>
        <v>182.75</v>
      </c>
      <c r="D11" s="31">
        <f t="shared" si="6"/>
        <v>169.15</v>
      </c>
      <c r="H11" s="32"/>
    </row>
    <row r="12">
      <c r="A12" s="27">
        <v>80.0</v>
      </c>
      <c r="B12" s="31">
        <f t="shared" si="4"/>
        <v>184</v>
      </c>
      <c r="C12" s="31">
        <f t="shared" si="5"/>
        <v>172</v>
      </c>
      <c r="D12" s="31">
        <f t="shared" si="6"/>
        <v>159.2</v>
      </c>
      <c r="F12" s="4"/>
      <c r="H12" s="32"/>
    </row>
    <row r="13">
      <c r="A13" s="27" t="s">
        <v>17</v>
      </c>
      <c r="B13" s="28" t="s">
        <v>21</v>
      </c>
      <c r="C13" s="28" t="s">
        <v>22</v>
      </c>
      <c r="D13" s="28" t="s">
        <v>23</v>
      </c>
      <c r="F13" s="4"/>
      <c r="H13" s="32"/>
    </row>
    <row r="14">
      <c r="A14" s="29" t="s">
        <v>16</v>
      </c>
      <c r="B14" s="30">
        <v>183.0</v>
      </c>
      <c r="C14" s="30">
        <v>168.0</v>
      </c>
      <c r="D14" s="30">
        <v>152.0</v>
      </c>
      <c r="F14" s="4" t="s">
        <v>24</v>
      </c>
      <c r="H14" s="32"/>
    </row>
    <row r="15">
      <c r="A15" s="27">
        <v>95.0</v>
      </c>
      <c r="B15" s="31">
        <f t="shared" ref="B15:B18" si="7">($B$14*$A15)/100</f>
        <v>173.85</v>
      </c>
      <c r="C15" s="31">
        <f t="shared" ref="C15:C18" si="8">($C$14*$A15)/100</f>
        <v>159.6</v>
      </c>
      <c r="D15" s="31">
        <f t="shared" ref="D15:D18" si="9">($D$14*$A15)/100</f>
        <v>144.4</v>
      </c>
      <c r="F15" s="4"/>
      <c r="H15" s="32"/>
    </row>
    <row r="16">
      <c r="A16" s="27">
        <v>90.0</v>
      </c>
      <c r="B16" s="31">
        <f t="shared" si="7"/>
        <v>164.7</v>
      </c>
      <c r="C16" s="31">
        <f t="shared" si="8"/>
        <v>151.2</v>
      </c>
      <c r="D16" s="31">
        <f t="shared" si="9"/>
        <v>136.8</v>
      </c>
      <c r="F16" s="4"/>
      <c r="H16" s="32"/>
    </row>
    <row r="17">
      <c r="A17" s="27">
        <v>85.0</v>
      </c>
      <c r="B17" s="31">
        <f t="shared" si="7"/>
        <v>155.55</v>
      </c>
      <c r="C17" s="31">
        <f t="shared" si="8"/>
        <v>142.8</v>
      </c>
      <c r="D17" s="31">
        <f t="shared" si="9"/>
        <v>129.2</v>
      </c>
      <c r="F17" s="4"/>
      <c r="H17" s="32"/>
    </row>
    <row r="18">
      <c r="A18" s="27">
        <v>80.0</v>
      </c>
      <c r="B18" s="31">
        <f t="shared" si="7"/>
        <v>146.4</v>
      </c>
      <c r="C18" s="31">
        <f t="shared" si="8"/>
        <v>134.4</v>
      </c>
      <c r="D18" s="31">
        <f t="shared" si="9"/>
        <v>121.6</v>
      </c>
      <c r="F18" s="4"/>
      <c r="H18" s="32"/>
    </row>
    <row r="19">
      <c r="A19" s="27" t="s">
        <v>17</v>
      </c>
      <c r="B19" s="28" t="s">
        <v>25</v>
      </c>
      <c r="C19" s="28" t="s">
        <v>26</v>
      </c>
      <c r="D19" s="28" t="s">
        <v>27</v>
      </c>
      <c r="F19" s="4"/>
      <c r="H19" s="32"/>
    </row>
    <row r="20">
      <c r="A20" s="29" t="s">
        <v>16</v>
      </c>
      <c r="B20" s="30">
        <v>120.0</v>
      </c>
      <c r="C20" s="30">
        <v>90.0</v>
      </c>
      <c r="D20" s="30">
        <v>60.0</v>
      </c>
      <c r="F20" s="4">
        <v>100.0</v>
      </c>
      <c r="H20" s="32"/>
    </row>
    <row r="21" ht="15.75" customHeight="1">
      <c r="A21" s="27">
        <v>95.0</v>
      </c>
      <c r="B21" s="33">
        <f t="shared" ref="B21:B35" si="10">($B$20*$A21)/100</f>
        <v>114</v>
      </c>
      <c r="C21" s="34">
        <f t="shared" ref="C21:C35" si="11">(A21*110)/100</f>
        <v>104.5</v>
      </c>
      <c r="D21" s="35">
        <f t="shared" ref="D21:D35" si="12">(A21*75)/100</f>
        <v>71.25</v>
      </c>
      <c r="F21" s="4">
        <f>(A21*F20)/100</f>
        <v>95</v>
      </c>
      <c r="H21" s="32"/>
    </row>
    <row r="22" ht="15.75" customHeight="1">
      <c r="A22" s="27">
        <v>90.0</v>
      </c>
      <c r="B22" s="33">
        <f t="shared" si="10"/>
        <v>108</v>
      </c>
      <c r="C22" s="34">
        <f t="shared" si="11"/>
        <v>99</v>
      </c>
      <c r="D22" s="35">
        <f t="shared" si="12"/>
        <v>67.5</v>
      </c>
      <c r="H22" s="32"/>
    </row>
    <row r="23" ht="15.75" customHeight="1">
      <c r="A23" s="27">
        <v>85.0</v>
      </c>
      <c r="B23" s="33">
        <f t="shared" si="10"/>
        <v>102</v>
      </c>
      <c r="C23" s="34">
        <f t="shared" si="11"/>
        <v>93.5</v>
      </c>
      <c r="D23" s="35">
        <f t="shared" si="12"/>
        <v>63.75</v>
      </c>
      <c r="H23" s="32"/>
    </row>
    <row r="24" ht="15.75" customHeight="1">
      <c r="A24" s="27">
        <v>80.0</v>
      </c>
      <c r="B24" s="33">
        <f t="shared" si="10"/>
        <v>96</v>
      </c>
      <c r="C24" s="34">
        <f t="shared" si="11"/>
        <v>88</v>
      </c>
      <c r="D24" s="35">
        <f t="shared" si="12"/>
        <v>60</v>
      </c>
      <c r="H24" s="32"/>
    </row>
    <row r="25" ht="15.75" customHeight="1">
      <c r="A25" s="27">
        <v>75.0</v>
      </c>
      <c r="B25" s="33">
        <f t="shared" si="10"/>
        <v>90</v>
      </c>
      <c r="C25" s="34">
        <f t="shared" si="11"/>
        <v>82.5</v>
      </c>
      <c r="D25" s="35">
        <f t="shared" si="12"/>
        <v>56.25</v>
      </c>
      <c r="H25" s="32"/>
    </row>
    <row r="26" ht="15.75" customHeight="1">
      <c r="A26" s="27">
        <v>70.0</v>
      </c>
      <c r="B26" s="33">
        <f t="shared" si="10"/>
        <v>84</v>
      </c>
      <c r="C26" s="34">
        <f t="shared" si="11"/>
        <v>77</v>
      </c>
      <c r="D26" s="35">
        <f t="shared" si="12"/>
        <v>52.5</v>
      </c>
      <c r="H26" s="32"/>
    </row>
    <row r="27" ht="15.75" customHeight="1">
      <c r="A27" s="27">
        <v>65.0</v>
      </c>
      <c r="B27" s="33">
        <f t="shared" si="10"/>
        <v>78</v>
      </c>
      <c r="C27" s="34">
        <f t="shared" si="11"/>
        <v>71.5</v>
      </c>
      <c r="D27" s="35">
        <f t="shared" si="12"/>
        <v>48.75</v>
      </c>
      <c r="H27" s="32"/>
    </row>
    <row r="28" ht="15.75" customHeight="1">
      <c r="A28" s="27">
        <v>60.0</v>
      </c>
      <c r="B28" s="33">
        <f t="shared" si="10"/>
        <v>72</v>
      </c>
      <c r="C28" s="34">
        <f t="shared" si="11"/>
        <v>66</v>
      </c>
      <c r="D28" s="35">
        <f t="shared" si="12"/>
        <v>45</v>
      </c>
      <c r="H28" s="32"/>
    </row>
    <row r="29" ht="15.75" customHeight="1">
      <c r="A29" s="27">
        <v>55.0</v>
      </c>
      <c r="B29" s="33">
        <f t="shared" si="10"/>
        <v>66</v>
      </c>
      <c r="C29" s="34">
        <f t="shared" si="11"/>
        <v>60.5</v>
      </c>
      <c r="D29" s="35">
        <f t="shared" si="12"/>
        <v>41.25</v>
      </c>
      <c r="H29" s="32"/>
    </row>
    <row r="30" ht="15.75" customHeight="1">
      <c r="A30" s="27">
        <v>50.0</v>
      </c>
      <c r="B30" s="33">
        <f t="shared" si="10"/>
        <v>60</v>
      </c>
      <c r="C30" s="34">
        <f t="shared" si="11"/>
        <v>55</v>
      </c>
      <c r="D30" s="35">
        <f t="shared" si="12"/>
        <v>37.5</v>
      </c>
      <c r="H30" s="32"/>
    </row>
    <row r="31" ht="15.75" customHeight="1">
      <c r="A31" s="27">
        <v>45.0</v>
      </c>
      <c r="B31" s="33">
        <f t="shared" si="10"/>
        <v>54</v>
      </c>
      <c r="C31" s="34">
        <f t="shared" si="11"/>
        <v>49.5</v>
      </c>
      <c r="D31" s="35">
        <f t="shared" si="12"/>
        <v>33.75</v>
      </c>
      <c r="H31" s="32"/>
    </row>
    <row r="32" ht="15.75" customHeight="1">
      <c r="A32" s="27">
        <v>40.0</v>
      </c>
      <c r="B32" s="33">
        <f t="shared" si="10"/>
        <v>48</v>
      </c>
      <c r="C32" s="34">
        <f t="shared" si="11"/>
        <v>44</v>
      </c>
      <c r="D32" s="35">
        <f t="shared" si="12"/>
        <v>30</v>
      </c>
      <c r="H32" s="32"/>
    </row>
    <row r="33" ht="15.75" customHeight="1">
      <c r="A33" s="27">
        <v>35.0</v>
      </c>
      <c r="B33" s="33">
        <f t="shared" si="10"/>
        <v>42</v>
      </c>
      <c r="C33" s="34">
        <f t="shared" si="11"/>
        <v>38.5</v>
      </c>
      <c r="D33" s="35">
        <f t="shared" si="12"/>
        <v>26.25</v>
      </c>
      <c r="H33" s="32"/>
    </row>
    <row r="34" ht="15.75" customHeight="1">
      <c r="A34" s="27">
        <v>30.0</v>
      </c>
      <c r="B34" s="33">
        <f t="shared" si="10"/>
        <v>36</v>
      </c>
      <c r="C34" s="34">
        <f t="shared" si="11"/>
        <v>33</v>
      </c>
      <c r="D34" s="35">
        <f t="shared" si="12"/>
        <v>22.5</v>
      </c>
      <c r="H34" s="32"/>
    </row>
    <row r="35" ht="15.75" customHeight="1">
      <c r="A35" s="27">
        <v>25.0</v>
      </c>
      <c r="B35" s="33">
        <f t="shared" si="10"/>
        <v>30</v>
      </c>
      <c r="C35" s="34">
        <f t="shared" si="11"/>
        <v>27.5</v>
      </c>
      <c r="D35" s="35">
        <f t="shared" si="12"/>
        <v>18.75</v>
      </c>
      <c r="H35" s="32"/>
    </row>
    <row r="36" ht="15.75" customHeight="1">
      <c r="A36" s="27" t="s">
        <v>17</v>
      </c>
      <c r="B36" s="36" t="s">
        <v>28</v>
      </c>
      <c r="C36" s="36" t="s">
        <v>29</v>
      </c>
      <c r="D36" s="36" t="s">
        <v>30</v>
      </c>
      <c r="E36" s="37" t="s">
        <v>27</v>
      </c>
      <c r="F36" s="37" t="s">
        <v>31</v>
      </c>
    </row>
    <row r="37" ht="15.75" customHeight="1">
      <c r="A37" s="29" t="s">
        <v>16</v>
      </c>
      <c r="B37" s="38">
        <v>52.0</v>
      </c>
      <c r="C37" s="39">
        <v>22.0</v>
      </c>
      <c r="D37" s="39">
        <v>38.0</v>
      </c>
      <c r="E37" s="40">
        <v>27.0</v>
      </c>
      <c r="F37" s="40">
        <v>50.0</v>
      </c>
    </row>
    <row r="38" ht="15.75" customHeight="1">
      <c r="A38" s="27">
        <v>95.0</v>
      </c>
      <c r="B38" s="33">
        <f t="shared" ref="B38:B52" si="13">($B$37*$A38)/100</f>
        <v>49.4</v>
      </c>
      <c r="C38" s="33">
        <f t="shared" ref="C38:C52" si="14">($C$37*$A38)/100</f>
        <v>20.9</v>
      </c>
      <c r="D38" s="33">
        <f t="shared" ref="D38:D52" si="15">($D$37*$A38)/100</f>
        <v>36.1</v>
      </c>
      <c r="E38" s="41">
        <f t="shared" ref="E38:E52" si="16">($E$37*$A38)/100</f>
        <v>25.65</v>
      </c>
      <c r="F38" s="41">
        <f t="shared" ref="F38:F52" si="17">($D$37*$A38)/100</f>
        <v>36.1</v>
      </c>
    </row>
    <row r="39" ht="15.75" customHeight="1">
      <c r="A39" s="27">
        <v>90.0</v>
      </c>
      <c r="B39" s="33">
        <f t="shared" si="13"/>
        <v>46.8</v>
      </c>
      <c r="C39" s="33">
        <f t="shared" si="14"/>
        <v>19.8</v>
      </c>
      <c r="D39" s="33">
        <f t="shared" si="15"/>
        <v>34.2</v>
      </c>
      <c r="E39" s="41">
        <f t="shared" si="16"/>
        <v>24.3</v>
      </c>
      <c r="F39" s="41">
        <f t="shared" si="17"/>
        <v>34.2</v>
      </c>
    </row>
    <row r="40" ht="15.75" customHeight="1">
      <c r="A40" s="27">
        <v>85.0</v>
      </c>
      <c r="B40" s="33">
        <f t="shared" si="13"/>
        <v>44.2</v>
      </c>
      <c r="C40" s="33">
        <f t="shared" si="14"/>
        <v>18.7</v>
      </c>
      <c r="D40" s="33">
        <f t="shared" si="15"/>
        <v>32.3</v>
      </c>
      <c r="E40" s="41">
        <f t="shared" si="16"/>
        <v>22.95</v>
      </c>
      <c r="F40" s="41">
        <f t="shared" si="17"/>
        <v>32.3</v>
      </c>
    </row>
    <row r="41" ht="15.75" customHeight="1">
      <c r="A41" s="27">
        <v>80.0</v>
      </c>
      <c r="B41" s="33">
        <f t="shared" si="13"/>
        <v>41.6</v>
      </c>
      <c r="C41" s="33">
        <f t="shared" si="14"/>
        <v>17.6</v>
      </c>
      <c r="D41" s="33">
        <f t="shared" si="15"/>
        <v>30.4</v>
      </c>
      <c r="E41" s="41">
        <f t="shared" si="16"/>
        <v>21.6</v>
      </c>
      <c r="F41" s="41">
        <f t="shared" si="17"/>
        <v>30.4</v>
      </c>
    </row>
    <row r="42" ht="15.75" customHeight="1">
      <c r="A42" s="27">
        <v>75.0</v>
      </c>
      <c r="B42" s="33">
        <f t="shared" si="13"/>
        <v>39</v>
      </c>
      <c r="C42" s="33">
        <f t="shared" si="14"/>
        <v>16.5</v>
      </c>
      <c r="D42" s="33">
        <f t="shared" si="15"/>
        <v>28.5</v>
      </c>
      <c r="E42" s="41">
        <f t="shared" si="16"/>
        <v>20.25</v>
      </c>
      <c r="F42" s="41">
        <f t="shared" si="17"/>
        <v>28.5</v>
      </c>
    </row>
    <row r="43" ht="15.75" customHeight="1">
      <c r="A43" s="27">
        <v>70.0</v>
      </c>
      <c r="B43" s="33">
        <f t="shared" si="13"/>
        <v>36.4</v>
      </c>
      <c r="C43" s="33">
        <f t="shared" si="14"/>
        <v>15.4</v>
      </c>
      <c r="D43" s="33">
        <f t="shared" si="15"/>
        <v>26.6</v>
      </c>
      <c r="E43" s="41">
        <f t="shared" si="16"/>
        <v>18.9</v>
      </c>
      <c r="F43" s="41">
        <f t="shared" si="17"/>
        <v>26.6</v>
      </c>
    </row>
    <row r="44" ht="15.75" customHeight="1">
      <c r="A44" s="27">
        <v>65.0</v>
      </c>
      <c r="B44" s="33">
        <f t="shared" si="13"/>
        <v>33.8</v>
      </c>
      <c r="C44" s="33">
        <f t="shared" si="14"/>
        <v>14.3</v>
      </c>
      <c r="D44" s="33">
        <f t="shared" si="15"/>
        <v>24.7</v>
      </c>
      <c r="E44" s="41">
        <f t="shared" si="16"/>
        <v>17.55</v>
      </c>
      <c r="F44" s="41">
        <f t="shared" si="17"/>
        <v>24.7</v>
      </c>
    </row>
    <row r="45" ht="15.75" customHeight="1">
      <c r="A45" s="27">
        <v>60.0</v>
      </c>
      <c r="B45" s="33">
        <f t="shared" si="13"/>
        <v>31.2</v>
      </c>
      <c r="C45" s="33">
        <f t="shared" si="14"/>
        <v>13.2</v>
      </c>
      <c r="D45" s="33">
        <f t="shared" si="15"/>
        <v>22.8</v>
      </c>
      <c r="E45" s="41">
        <f t="shared" si="16"/>
        <v>16.2</v>
      </c>
      <c r="F45" s="41">
        <f t="shared" si="17"/>
        <v>22.8</v>
      </c>
    </row>
    <row r="46" ht="15.75" customHeight="1">
      <c r="A46" s="27">
        <v>55.0</v>
      </c>
      <c r="B46" s="33">
        <f t="shared" si="13"/>
        <v>28.6</v>
      </c>
      <c r="C46" s="33">
        <f t="shared" si="14"/>
        <v>12.1</v>
      </c>
      <c r="D46" s="33">
        <f t="shared" si="15"/>
        <v>20.9</v>
      </c>
      <c r="E46" s="41">
        <f t="shared" si="16"/>
        <v>14.85</v>
      </c>
      <c r="F46" s="41">
        <f t="shared" si="17"/>
        <v>20.9</v>
      </c>
    </row>
    <row r="47" ht="15.75" customHeight="1">
      <c r="A47" s="27">
        <v>50.0</v>
      </c>
      <c r="B47" s="33">
        <f t="shared" si="13"/>
        <v>26</v>
      </c>
      <c r="C47" s="33">
        <f t="shared" si="14"/>
        <v>11</v>
      </c>
      <c r="D47" s="33">
        <f t="shared" si="15"/>
        <v>19</v>
      </c>
      <c r="E47" s="41">
        <f t="shared" si="16"/>
        <v>13.5</v>
      </c>
      <c r="F47" s="41">
        <f t="shared" si="17"/>
        <v>19</v>
      </c>
    </row>
    <row r="48" ht="15.75" customHeight="1">
      <c r="A48" s="27">
        <v>45.0</v>
      </c>
      <c r="B48" s="33">
        <f t="shared" si="13"/>
        <v>23.4</v>
      </c>
      <c r="C48" s="33">
        <f t="shared" si="14"/>
        <v>9.9</v>
      </c>
      <c r="D48" s="33">
        <f t="shared" si="15"/>
        <v>17.1</v>
      </c>
      <c r="E48" s="41">
        <f t="shared" si="16"/>
        <v>12.15</v>
      </c>
      <c r="F48" s="41">
        <f t="shared" si="17"/>
        <v>17.1</v>
      </c>
    </row>
    <row r="49" ht="15.75" customHeight="1">
      <c r="A49" s="27">
        <v>40.0</v>
      </c>
      <c r="B49" s="33">
        <f t="shared" si="13"/>
        <v>20.8</v>
      </c>
      <c r="C49" s="33">
        <f t="shared" si="14"/>
        <v>8.8</v>
      </c>
      <c r="D49" s="33">
        <f t="shared" si="15"/>
        <v>15.2</v>
      </c>
      <c r="E49" s="41">
        <f t="shared" si="16"/>
        <v>10.8</v>
      </c>
      <c r="F49" s="41">
        <f t="shared" si="17"/>
        <v>15.2</v>
      </c>
    </row>
    <row r="50" ht="15.75" customHeight="1">
      <c r="A50" s="27">
        <v>35.0</v>
      </c>
      <c r="B50" s="33">
        <f t="shared" si="13"/>
        <v>18.2</v>
      </c>
      <c r="C50" s="33">
        <f t="shared" si="14"/>
        <v>7.7</v>
      </c>
      <c r="D50" s="33">
        <f t="shared" si="15"/>
        <v>13.3</v>
      </c>
      <c r="E50" s="41">
        <f t="shared" si="16"/>
        <v>9.45</v>
      </c>
      <c r="F50" s="41">
        <f t="shared" si="17"/>
        <v>13.3</v>
      </c>
    </row>
    <row r="51" ht="15.75" customHeight="1">
      <c r="A51" s="27">
        <v>30.0</v>
      </c>
      <c r="B51" s="33">
        <f t="shared" si="13"/>
        <v>15.6</v>
      </c>
      <c r="C51" s="33">
        <f t="shared" si="14"/>
        <v>6.6</v>
      </c>
      <c r="D51" s="33">
        <f t="shared" si="15"/>
        <v>11.4</v>
      </c>
      <c r="E51" s="41">
        <f t="shared" si="16"/>
        <v>8.1</v>
      </c>
      <c r="F51" s="41">
        <f t="shared" si="17"/>
        <v>11.4</v>
      </c>
    </row>
    <row r="52" ht="15.75" customHeight="1">
      <c r="A52" s="27">
        <v>25.0</v>
      </c>
      <c r="B52" s="33">
        <f t="shared" si="13"/>
        <v>13</v>
      </c>
      <c r="C52" s="33">
        <f t="shared" si="14"/>
        <v>5.5</v>
      </c>
      <c r="D52" s="33">
        <f t="shared" si="15"/>
        <v>9.5</v>
      </c>
      <c r="E52" s="41">
        <f t="shared" si="16"/>
        <v>6.75</v>
      </c>
      <c r="F52" s="41">
        <f t="shared" si="17"/>
        <v>9.5</v>
      </c>
    </row>
    <row r="53" ht="15.75" customHeight="1">
      <c r="B53" s="42"/>
      <c r="C53" s="42"/>
      <c r="D53" s="42"/>
    </row>
    <row r="54" ht="15.75" customHeight="1">
      <c r="A54" s="4" t="s">
        <v>32</v>
      </c>
      <c r="D54" s="43" t="s">
        <v>33</v>
      </c>
    </row>
    <row r="55" ht="15.75" customHeight="1">
      <c r="A55" s="44" t="s">
        <v>16</v>
      </c>
      <c r="B55" s="45">
        <v>134.0</v>
      </c>
      <c r="C55" s="46">
        <f>B55</f>
        <v>134</v>
      </c>
      <c r="D55" s="43" t="s">
        <v>16</v>
      </c>
      <c r="E55" s="47">
        <v>25.0</v>
      </c>
      <c r="F55" s="48">
        <f>E55</f>
        <v>25</v>
      </c>
    </row>
    <row r="56" ht="15.75" customHeight="1">
      <c r="A56" s="44" t="s">
        <v>34</v>
      </c>
      <c r="B56" s="45"/>
      <c r="C56" s="46">
        <f>(B56/2)</f>
        <v>0</v>
      </c>
      <c r="D56" s="43" t="s">
        <v>34</v>
      </c>
      <c r="E56" s="47">
        <v>6.0</v>
      </c>
      <c r="F56" s="48">
        <f>(E56/2)</f>
        <v>3</v>
      </c>
    </row>
    <row r="57" ht="15.75" customHeight="1">
      <c r="A57" s="44" t="s">
        <v>35</v>
      </c>
      <c r="B57" s="45">
        <v>-10.0</v>
      </c>
      <c r="C57" s="46">
        <f>(B57/-1/3)</f>
        <v>3.333333333</v>
      </c>
      <c r="D57" s="43" t="s">
        <v>36</v>
      </c>
      <c r="E57" s="47">
        <v>40.0</v>
      </c>
      <c r="F57" s="48">
        <f>(E57/5)</f>
        <v>8</v>
      </c>
    </row>
    <row r="58" ht="15.75" customHeight="1">
      <c r="A58" s="44" t="s">
        <v>37</v>
      </c>
      <c r="B58" s="45">
        <v>15.0</v>
      </c>
      <c r="C58" s="46">
        <f>(B58/2)</f>
        <v>7.5</v>
      </c>
      <c r="D58" s="43" t="s">
        <v>38</v>
      </c>
      <c r="F58" s="48">
        <f>(F55+F56+F57)</f>
        <v>36</v>
      </c>
    </row>
    <row r="59" ht="15.75" customHeight="1">
      <c r="A59" s="44" t="s">
        <v>36</v>
      </c>
      <c r="B59" s="45">
        <v>0.0</v>
      </c>
      <c r="C59" s="46">
        <f>(B59/5)</f>
        <v>0</v>
      </c>
      <c r="D59" s="49" t="s">
        <v>39</v>
      </c>
      <c r="E59" s="4">
        <v>75.0</v>
      </c>
      <c r="F59" s="4">
        <f>F58/E59</f>
        <v>0.48</v>
      </c>
    </row>
    <row r="60" ht="15.75" customHeight="1">
      <c r="A60" s="44" t="s">
        <v>38</v>
      </c>
      <c r="C60" s="46">
        <f>(C55+C56+C57+C58+C59+3)</f>
        <v>147.8333333</v>
      </c>
      <c r="D60" s="43" t="s">
        <v>40</v>
      </c>
    </row>
    <row r="61" ht="15.75" customHeight="1">
      <c r="A61" s="4" t="str">
        <f>MATCH(B61,B63:B250,1)</f>
        <v>#N/A</v>
      </c>
      <c r="B61" s="49">
        <f>MATCH(C60,C63:C250,2)</f>
        <v>13</v>
      </c>
      <c r="C61" s="50">
        <f>(C60/B61)</f>
        <v>11.37179487</v>
      </c>
      <c r="D61" s="43" t="s">
        <v>16</v>
      </c>
      <c r="E61" s="51">
        <v>20.0</v>
      </c>
      <c r="F61" s="48">
        <f>E61</f>
        <v>20</v>
      </c>
    </row>
    <row r="62" ht="15.75" customHeight="1">
      <c r="B62" s="49">
        <f>C60/152</f>
        <v>0.9725877193</v>
      </c>
      <c r="C62" s="42"/>
      <c r="D62" s="43" t="s">
        <v>34</v>
      </c>
      <c r="E62" s="51">
        <v>-3.1</v>
      </c>
      <c r="F62" s="48">
        <f>(E62/2)</f>
        <v>-1.55</v>
      </c>
    </row>
    <row r="63" ht="15.75" customHeight="1">
      <c r="A63" s="52" t="s">
        <v>13</v>
      </c>
      <c r="B63" s="53">
        <v>296.0</v>
      </c>
      <c r="C63" s="49">
        <v>226.0</v>
      </c>
      <c r="D63" s="43" t="s">
        <v>38</v>
      </c>
      <c r="F63" s="48">
        <f>(F61+F62)</f>
        <v>18.45</v>
      </c>
    </row>
    <row r="64" ht="15.75" customHeight="1">
      <c r="A64" s="54" t="s">
        <v>14</v>
      </c>
      <c r="B64" s="53">
        <v>225.0</v>
      </c>
      <c r="C64" s="49">
        <v>221.0</v>
      </c>
      <c r="D64" s="49" t="s">
        <v>41</v>
      </c>
      <c r="E64" s="55">
        <v>50.0</v>
      </c>
      <c r="F64" s="4">
        <f>F63/E64</f>
        <v>0.369</v>
      </c>
    </row>
    <row r="65" ht="15.75" customHeight="1">
      <c r="A65" s="52" t="s">
        <v>15</v>
      </c>
      <c r="B65" s="53">
        <v>220.0</v>
      </c>
      <c r="C65" s="49">
        <v>201.0</v>
      </c>
      <c r="D65" s="42"/>
    </row>
    <row r="66" ht="15.75" customHeight="1">
      <c r="A66" s="52" t="s">
        <v>18</v>
      </c>
      <c r="B66" s="53">
        <v>215.0</v>
      </c>
      <c r="C66" s="49">
        <v>200.0</v>
      </c>
      <c r="D66" s="42"/>
    </row>
    <row r="67" ht="15.75" customHeight="1">
      <c r="A67" s="54" t="s">
        <v>19</v>
      </c>
      <c r="B67" s="53">
        <v>199.0</v>
      </c>
      <c r="C67" s="49">
        <v>184.0</v>
      </c>
      <c r="D67" s="42"/>
    </row>
    <row r="68" ht="15.75" customHeight="1">
      <c r="A68" s="52" t="s">
        <v>20</v>
      </c>
      <c r="B68" s="53">
        <v>183.0</v>
      </c>
      <c r="C68" s="49">
        <v>169.0</v>
      </c>
      <c r="D68" s="42"/>
    </row>
    <row r="69" ht="15.75" customHeight="1">
      <c r="A69" s="52" t="s">
        <v>21</v>
      </c>
      <c r="B69" s="53">
        <v>168.0</v>
      </c>
      <c r="C69" s="49">
        <v>153.0</v>
      </c>
      <c r="D69" s="43" t="s">
        <v>40</v>
      </c>
    </row>
    <row r="70" ht="15.75" customHeight="1">
      <c r="A70" s="54" t="s">
        <v>22</v>
      </c>
      <c r="B70" s="53">
        <v>152.0</v>
      </c>
      <c r="C70" s="49">
        <v>137.0</v>
      </c>
      <c r="D70" s="43" t="s">
        <v>16</v>
      </c>
      <c r="E70" s="51">
        <v>42.6</v>
      </c>
      <c r="F70" s="48">
        <f>E70</f>
        <v>42.6</v>
      </c>
    </row>
    <row r="71" ht="15.75" customHeight="1">
      <c r="A71" s="52" t="s">
        <v>23</v>
      </c>
      <c r="B71" s="53">
        <v>136.0</v>
      </c>
      <c r="C71" s="49">
        <v>127.0</v>
      </c>
      <c r="D71" s="43" t="s">
        <v>34</v>
      </c>
      <c r="E71" s="51">
        <v>-3.2</v>
      </c>
      <c r="F71" s="48">
        <f>(E71-0.7)</f>
        <v>-3.9</v>
      </c>
    </row>
    <row r="72" ht="15.75" customHeight="1">
      <c r="A72" s="52" t="s">
        <v>25</v>
      </c>
      <c r="B72" s="53">
        <v>126.0</v>
      </c>
      <c r="C72" s="49">
        <v>111.0</v>
      </c>
      <c r="D72" s="43" t="s">
        <v>38</v>
      </c>
      <c r="F72" s="48">
        <f>(F70+F71)*0.84</f>
        <v>32.508</v>
      </c>
    </row>
    <row r="73" ht="15.75" customHeight="1">
      <c r="A73" s="54" t="s">
        <v>26</v>
      </c>
      <c r="B73" s="53">
        <v>110.0</v>
      </c>
      <c r="C73" s="49">
        <v>101.0</v>
      </c>
      <c r="D73" s="49"/>
      <c r="E73" s="55"/>
      <c r="F73" s="4"/>
    </row>
    <row r="74" ht="15.75" customHeight="1">
      <c r="A74" s="52" t="s">
        <v>42</v>
      </c>
      <c r="B74" s="53">
        <v>100.0</v>
      </c>
      <c r="C74" s="49">
        <v>76.0</v>
      </c>
      <c r="D74" s="42"/>
    </row>
    <row r="75" ht="15.75" customHeight="1">
      <c r="A75" s="52" t="s">
        <v>27</v>
      </c>
      <c r="B75" s="53">
        <v>75.0</v>
      </c>
      <c r="C75" s="49">
        <v>1.0</v>
      </c>
      <c r="D75" s="49" t="s">
        <v>41</v>
      </c>
      <c r="E75" s="56">
        <v>20.0</v>
      </c>
      <c r="F75" s="4">
        <f>F72/E75</f>
        <v>1.6254</v>
      </c>
    </row>
    <row r="76" ht="15.75" customHeight="1">
      <c r="B76" s="42"/>
      <c r="C76" s="42"/>
      <c r="D76" s="42"/>
    </row>
    <row r="77" ht="15.75" customHeight="1">
      <c r="B77" s="42"/>
      <c r="C77" s="42"/>
      <c r="D77" s="42"/>
    </row>
    <row r="78" ht="15.75" customHeight="1">
      <c r="A78" s="57" t="s">
        <v>14</v>
      </c>
      <c r="B78" s="53">
        <v>225.0</v>
      </c>
      <c r="C78" s="39">
        <v>225.0</v>
      </c>
      <c r="D78" s="49">
        <v>5.0</v>
      </c>
    </row>
    <row r="79" ht="15.75" customHeight="1">
      <c r="A79" s="57" t="s">
        <v>14</v>
      </c>
      <c r="B79" s="53">
        <v>225.0</v>
      </c>
      <c r="C79" s="39">
        <v>224.0</v>
      </c>
      <c r="D79" s="42"/>
    </row>
    <row r="80" ht="15.75" customHeight="1">
      <c r="A80" s="57" t="s">
        <v>14</v>
      </c>
      <c r="B80" s="53">
        <v>225.0</v>
      </c>
      <c r="C80" s="39">
        <v>223.0</v>
      </c>
      <c r="D80" s="42"/>
    </row>
    <row r="81" ht="15.75" customHeight="1">
      <c r="A81" s="57" t="s">
        <v>14</v>
      </c>
      <c r="B81" s="53">
        <v>225.0</v>
      </c>
      <c r="C81" s="39">
        <v>222.0</v>
      </c>
      <c r="D81" s="42"/>
    </row>
    <row r="82" ht="15.75" customHeight="1">
      <c r="A82" s="57" t="s">
        <v>14</v>
      </c>
      <c r="B82" s="53">
        <v>225.0</v>
      </c>
      <c r="C82" s="39">
        <v>221.0</v>
      </c>
      <c r="D82" s="42"/>
    </row>
    <row r="83" ht="15.75" customHeight="1">
      <c r="A83" s="58" t="s">
        <v>15</v>
      </c>
      <c r="B83" s="31">
        <v>220.0</v>
      </c>
      <c r="C83" s="33">
        <v>220.0</v>
      </c>
      <c r="D83" s="49">
        <v>5.0</v>
      </c>
    </row>
    <row r="84" ht="15.75" customHeight="1">
      <c r="A84" s="58" t="s">
        <v>15</v>
      </c>
      <c r="B84" s="31">
        <v>220.0</v>
      </c>
      <c r="C84" s="33">
        <v>219.0</v>
      </c>
      <c r="D84" s="42"/>
    </row>
    <row r="85" ht="15.75" customHeight="1">
      <c r="A85" s="58" t="s">
        <v>15</v>
      </c>
      <c r="B85" s="31">
        <v>220.0</v>
      </c>
      <c r="C85" s="33">
        <v>218.0</v>
      </c>
      <c r="D85" s="42"/>
    </row>
    <row r="86" ht="15.75" customHeight="1">
      <c r="A86" s="58" t="s">
        <v>15</v>
      </c>
      <c r="B86" s="31">
        <v>220.0</v>
      </c>
      <c r="C86" s="33">
        <v>217.0</v>
      </c>
      <c r="D86" s="42"/>
    </row>
    <row r="87" ht="15.75" customHeight="1">
      <c r="A87" s="58" t="s">
        <v>15</v>
      </c>
      <c r="B87" s="31">
        <v>220.0</v>
      </c>
      <c r="C87" s="33">
        <v>216.0</v>
      </c>
      <c r="D87" s="42"/>
    </row>
    <row r="88" ht="15.75" customHeight="1">
      <c r="A88" s="59" t="s">
        <v>18</v>
      </c>
      <c r="B88" s="53">
        <v>215.0</v>
      </c>
      <c r="C88" s="39">
        <v>215.0</v>
      </c>
      <c r="D88" s="49">
        <v>15.0</v>
      </c>
    </row>
    <row r="89" ht="15.75" customHeight="1">
      <c r="A89" s="59" t="s">
        <v>18</v>
      </c>
      <c r="B89" s="53">
        <v>215.0</v>
      </c>
      <c r="C89" s="39">
        <v>214.0</v>
      </c>
      <c r="D89" s="42"/>
    </row>
    <row r="90" ht="15.75" customHeight="1">
      <c r="A90" s="59" t="s">
        <v>18</v>
      </c>
      <c r="B90" s="53">
        <v>215.0</v>
      </c>
      <c r="C90" s="39">
        <v>213.0</v>
      </c>
      <c r="D90" s="42"/>
    </row>
    <row r="91" ht="15.75" customHeight="1">
      <c r="A91" s="59" t="s">
        <v>18</v>
      </c>
      <c r="B91" s="53">
        <v>215.0</v>
      </c>
      <c r="C91" s="39">
        <v>212.0</v>
      </c>
      <c r="D91" s="42"/>
    </row>
    <row r="92" ht="15.75" customHeight="1">
      <c r="A92" s="59" t="s">
        <v>18</v>
      </c>
      <c r="B92" s="53">
        <v>215.0</v>
      </c>
      <c r="C92" s="39">
        <v>211.0</v>
      </c>
      <c r="D92" s="42"/>
    </row>
    <row r="93" ht="15.75" customHeight="1">
      <c r="A93" s="59" t="s">
        <v>18</v>
      </c>
      <c r="B93" s="53">
        <v>215.0</v>
      </c>
      <c r="C93" s="39">
        <v>210.0</v>
      </c>
      <c r="D93" s="42"/>
    </row>
    <row r="94" ht="15.75" customHeight="1">
      <c r="A94" s="59" t="s">
        <v>18</v>
      </c>
      <c r="B94" s="53">
        <v>215.0</v>
      </c>
      <c r="C94" s="39">
        <v>209.0</v>
      </c>
      <c r="D94" s="42"/>
    </row>
    <row r="95" ht="15.75" customHeight="1">
      <c r="A95" s="59" t="s">
        <v>18</v>
      </c>
      <c r="B95" s="53">
        <v>215.0</v>
      </c>
      <c r="C95" s="39">
        <v>208.0</v>
      </c>
      <c r="D95" s="42"/>
    </row>
    <row r="96" ht="15.75" customHeight="1">
      <c r="A96" s="59" t="s">
        <v>18</v>
      </c>
      <c r="B96" s="53">
        <v>215.0</v>
      </c>
      <c r="C96" s="39">
        <v>207.0</v>
      </c>
      <c r="D96" s="42"/>
    </row>
    <row r="97" ht="15.75" customHeight="1">
      <c r="A97" s="59" t="s">
        <v>18</v>
      </c>
      <c r="B97" s="53">
        <v>215.0</v>
      </c>
      <c r="C97" s="39">
        <v>206.0</v>
      </c>
      <c r="D97" s="42"/>
    </row>
    <row r="98" ht="15.75" customHeight="1">
      <c r="A98" s="59" t="s">
        <v>18</v>
      </c>
      <c r="B98" s="53">
        <v>215.0</v>
      </c>
      <c r="C98" s="39">
        <v>205.0</v>
      </c>
      <c r="D98" s="42"/>
    </row>
    <row r="99" ht="15.75" customHeight="1">
      <c r="A99" s="59" t="s">
        <v>18</v>
      </c>
      <c r="B99" s="53">
        <v>215.0</v>
      </c>
      <c r="C99" s="39">
        <v>204.0</v>
      </c>
      <c r="D99" s="42"/>
    </row>
    <row r="100" ht="15.75" customHeight="1">
      <c r="A100" s="59" t="s">
        <v>18</v>
      </c>
      <c r="B100" s="53">
        <v>215.0</v>
      </c>
      <c r="C100" s="39">
        <v>203.0</v>
      </c>
      <c r="D100" s="42"/>
    </row>
    <row r="101" ht="15.75" customHeight="1">
      <c r="A101" s="59" t="s">
        <v>18</v>
      </c>
      <c r="B101" s="53">
        <v>215.0</v>
      </c>
      <c r="C101" s="39">
        <v>202.0</v>
      </c>
      <c r="D101" s="42"/>
    </row>
    <row r="102" ht="15.75" customHeight="1">
      <c r="A102" s="59" t="s">
        <v>18</v>
      </c>
      <c r="B102" s="53">
        <v>215.0</v>
      </c>
      <c r="C102" s="39">
        <v>201.0</v>
      </c>
      <c r="D102" s="42"/>
    </row>
    <row r="103" ht="15.75" customHeight="1">
      <c r="A103" s="59" t="s">
        <v>18</v>
      </c>
      <c r="B103" s="53">
        <v>215.0</v>
      </c>
      <c r="C103" s="39">
        <v>200.0</v>
      </c>
      <c r="D103" s="42"/>
    </row>
    <row r="104" ht="15.75" customHeight="1">
      <c r="A104" s="60" t="s">
        <v>19</v>
      </c>
      <c r="B104" s="31">
        <v>199.0</v>
      </c>
      <c r="C104" s="33">
        <v>199.0</v>
      </c>
      <c r="D104" s="49">
        <v>15.0</v>
      </c>
    </row>
    <row r="105" ht="15.75" customHeight="1">
      <c r="A105" s="60" t="s">
        <v>19</v>
      </c>
      <c r="B105" s="31">
        <v>199.0</v>
      </c>
      <c r="C105" s="33">
        <v>198.0</v>
      </c>
      <c r="D105" s="42"/>
    </row>
    <row r="106" ht="15.75" customHeight="1">
      <c r="A106" s="60" t="s">
        <v>19</v>
      </c>
      <c r="B106" s="31">
        <v>199.0</v>
      </c>
      <c r="C106" s="33">
        <v>197.0</v>
      </c>
      <c r="D106" s="42"/>
    </row>
    <row r="107" ht="15.75" customHeight="1">
      <c r="A107" s="60" t="s">
        <v>19</v>
      </c>
      <c r="B107" s="31">
        <v>199.0</v>
      </c>
      <c r="C107" s="33">
        <v>196.0</v>
      </c>
      <c r="D107" s="42"/>
    </row>
    <row r="108" ht="15.75" customHeight="1">
      <c r="A108" s="60" t="s">
        <v>19</v>
      </c>
      <c r="B108" s="31">
        <v>199.0</v>
      </c>
      <c r="C108" s="33">
        <v>195.0</v>
      </c>
      <c r="D108" s="42"/>
    </row>
    <row r="109" ht="15.75" customHeight="1">
      <c r="A109" s="60" t="s">
        <v>19</v>
      </c>
      <c r="B109" s="31">
        <v>199.0</v>
      </c>
      <c r="C109" s="33">
        <v>194.0</v>
      </c>
      <c r="D109" s="42"/>
    </row>
    <row r="110" ht="15.75" customHeight="1">
      <c r="A110" s="60" t="s">
        <v>19</v>
      </c>
      <c r="B110" s="31">
        <v>199.0</v>
      </c>
      <c r="C110" s="33">
        <v>193.0</v>
      </c>
      <c r="D110" s="42"/>
    </row>
    <row r="111" ht="15.75" customHeight="1">
      <c r="A111" s="60" t="s">
        <v>19</v>
      </c>
      <c r="B111" s="31">
        <v>199.0</v>
      </c>
      <c r="C111" s="33">
        <v>192.0</v>
      </c>
      <c r="D111" s="42"/>
    </row>
    <row r="112" ht="15.75" customHeight="1">
      <c r="A112" s="60" t="s">
        <v>19</v>
      </c>
      <c r="B112" s="31">
        <v>199.0</v>
      </c>
      <c r="C112" s="33">
        <v>191.0</v>
      </c>
      <c r="D112" s="42"/>
    </row>
    <row r="113" ht="15.75" customHeight="1">
      <c r="A113" s="60" t="s">
        <v>19</v>
      </c>
      <c r="B113" s="31">
        <v>199.0</v>
      </c>
      <c r="C113" s="33">
        <v>190.0</v>
      </c>
      <c r="D113" s="42"/>
    </row>
    <row r="114" ht="15.75" customHeight="1">
      <c r="A114" s="60" t="s">
        <v>19</v>
      </c>
      <c r="B114" s="31">
        <v>199.0</v>
      </c>
      <c r="C114" s="33">
        <v>189.0</v>
      </c>
      <c r="D114" s="42"/>
    </row>
    <row r="115" ht="15.75" customHeight="1">
      <c r="A115" s="60" t="s">
        <v>19</v>
      </c>
      <c r="B115" s="31">
        <v>199.0</v>
      </c>
      <c r="C115" s="33">
        <v>188.0</v>
      </c>
      <c r="D115" s="42"/>
    </row>
    <row r="116" ht="15.75" customHeight="1">
      <c r="A116" s="60" t="s">
        <v>19</v>
      </c>
      <c r="B116" s="31">
        <v>199.0</v>
      </c>
      <c r="C116" s="33">
        <v>187.0</v>
      </c>
      <c r="D116" s="42"/>
    </row>
    <row r="117" ht="15.75" customHeight="1">
      <c r="A117" s="60" t="s">
        <v>19</v>
      </c>
      <c r="B117" s="31">
        <v>199.0</v>
      </c>
      <c r="C117" s="33">
        <v>186.0</v>
      </c>
      <c r="D117" s="42"/>
    </row>
    <row r="118" ht="15.75" customHeight="1">
      <c r="A118" s="60" t="s">
        <v>19</v>
      </c>
      <c r="B118" s="31">
        <v>199.0</v>
      </c>
      <c r="C118" s="33">
        <v>185.0</v>
      </c>
      <c r="D118" s="42"/>
    </row>
    <row r="119" ht="15.75" customHeight="1">
      <c r="A119" s="60" t="s">
        <v>19</v>
      </c>
      <c r="B119" s="31">
        <v>199.0</v>
      </c>
      <c r="C119" s="33">
        <v>184.0</v>
      </c>
      <c r="D119" s="42"/>
    </row>
    <row r="120" ht="15.75" customHeight="1">
      <c r="A120" s="59" t="s">
        <v>20</v>
      </c>
      <c r="B120" s="53">
        <v>183.0</v>
      </c>
      <c r="C120" s="39">
        <v>183.0</v>
      </c>
      <c r="D120" s="49">
        <v>14.0</v>
      </c>
    </row>
    <row r="121" ht="15.75" customHeight="1">
      <c r="A121" s="59" t="s">
        <v>20</v>
      </c>
      <c r="B121" s="53">
        <v>183.0</v>
      </c>
      <c r="C121" s="39">
        <v>182.0</v>
      </c>
      <c r="D121" s="42"/>
    </row>
    <row r="122" ht="15.75" customHeight="1">
      <c r="A122" s="59" t="s">
        <v>20</v>
      </c>
      <c r="B122" s="53">
        <v>183.0</v>
      </c>
      <c r="C122" s="39">
        <v>181.0</v>
      </c>
      <c r="D122" s="42"/>
    </row>
    <row r="123" ht="15.75" customHeight="1">
      <c r="A123" s="59" t="s">
        <v>20</v>
      </c>
      <c r="B123" s="53">
        <v>183.0</v>
      </c>
      <c r="C123" s="39">
        <v>180.0</v>
      </c>
      <c r="D123" s="42"/>
    </row>
    <row r="124" ht="15.75" customHeight="1">
      <c r="A124" s="59" t="s">
        <v>20</v>
      </c>
      <c r="B124" s="53">
        <v>183.0</v>
      </c>
      <c r="C124" s="39">
        <v>179.0</v>
      </c>
      <c r="D124" s="42"/>
    </row>
    <row r="125" ht="15.75" customHeight="1">
      <c r="A125" s="59" t="s">
        <v>20</v>
      </c>
      <c r="B125" s="53">
        <v>183.0</v>
      </c>
      <c r="C125" s="39">
        <v>178.0</v>
      </c>
      <c r="D125" s="42"/>
    </row>
    <row r="126" ht="15.75" customHeight="1">
      <c r="A126" s="59" t="s">
        <v>20</v>
      </c>
      <c r="B126" s="53">
        <v>183.0</v>
      </c>
      <c r="C126" s="39">
        <v>177.0</v>
      </c>
      <c r="D126" s="42"/>
    </row>
    <row r="127" ht="15.75" customHeight="1">
      <c r="A127" s="59" t="s">
        <v>20</v>
      </c>
      <c r="B127" s="53">
        <v>183.0</v>
      </c>
      <c r="C127" s="39">
        <v>176.0</v>
      </c>
      <c r="D127" s="42"/>
    </row>
    <row r="128" ht="15.75" customHeight="1">
      <c r="A128" s="59" t="s">
        <v>20</v>
      </c>
      <c r="B128" s="53">
        <v>183.0</v>
      </c>
      <c r="C128" s="39">
        <v>175.0</v>
      </c>
      <c r="D128" s="42"/>
    </row>
    <row r="129" ht="15.75" customHeight="1">
      <c r="A129" s="59" t="s">
        <v>20</v>
      </c>
      <c r="B129" s="53">
        <v>183.0</v>
      </c>
      <c r="C129" s="39">
        <v>174.0</v>
      </c>
      <c r="D129" s="42"/>
    </row>
    <row r="130" ht="15.75" customHeight="1">
      <c r="A130" s="59" t="s">
        <v>20</v>
      </c>
      <c r="B130" s="53">
        <v>183.0</v>
      </c>
      <c r="C130" s="39">
        <v>173.0</v>
      </c>
      <c r="D130" s="42"/>
    </row>
    <row r="131" ht="15.75" customHeight="1">
      <c r="A131" s="59" t="s">
        <v>20</v>
      </c>
      <c r="B131" s="53">
        <v>183.0</v>
      </c>
      <c r="C131" s="39">
        <v>172.0</v>
      </c>
      <c r="D131" s="42"/>
    </row>
    <row r="132" ht="15.75" customHeight="1">
      <c r="A132" s="59" t="s">
        <v>20</v>
      </c>
      <c r="B132" s="53">
        <v>183.0</v>
      </c>
      <c r="C132" s="39">
        <v>171.0</v>
      </c>
      <c r="D132" s="42"/>
    </row>
    <row r="133" ht="15.75" customHeight="1">
      <c r="A133" s="59" t="s">
        <v>20</v>
      </c>
      <c r="B133" s="53">
        <v>183.0</v>
      </c>
      <c r="C133" s="39">
        <v>170.0</v>
      </c>
      <c r="D133" s="42"/>
    </row>
    <row r="134" ht="15.75" customHeight="1">
      <c r="A134" s="59" t="s">
        <v>20</v>
      </c>
      <c r="B134" s="53">
        <v>183.0</v>
      </c>
      <c r="C134" s="39">
        <v>169.0</v>
      </c>
      <c r="D134" s="42"/>
    </row>
    <row r="135" ht="15.75" customHeight="1">
      <c r="A135" s="58" t="s">
        <v>21</v>
      </c>
      <c r="B135" s="31">
        <v>168.0</v>
      </c>
      <c r="C135" s="33">
        <v>168.0</v>
      </c>
      <c r="D135" s="49">
        <v>15.0</v>
      </c>
    </row>
    <row r="136" ht="15.75" customHeight="1">
      <c r="A136" s="58" t="s">
        <v>21</v>
      </c>
      <c r="B136" s="31">
        <v>168.0</v>
      </c>
      <c r="C136" s="33">
        <v>167.0</v>
      </c>
      <c r="D136" s="28" t="s">
        <v>15</v>
      </c>
      <c r="E136" s="11">
        <v>4.0</v>
      </c>
      <c r="F136" s="11">
        <v>5.0</v>
      </c>
    </row>
    <row r="137" ht="15.75" customHeight="1">
      <c r="A137" s="58" t="s">
        <v>21</v>
      </c>
      <c r="B137" s="31">
        <v>168.0</v>
      </c>
      <c r="C137" s="33">
        <v>166.0</v>
      </c>
      <c r="D137" s="30">
        <v>211.0</v>
      </c>
      <c r="E137" s="11"/>
      <c r="F137" s="11"/>
    </row>
    <row r="138" ht="15.75" customHeight="1">
      <c r="A138" s="58" t="s">
        <v>21</v>
      </c>
      <c r="B138" s="31">
        <v>168.0</v>
      </c>
      <c r="C138" s="33">
        <v>165.0</v>
      </c>
      <c r="D138" s="31" t="str">
        <f t="shared" ref="D138:D141" si="18">($D$2*$A138)/100</f>
        <v>#VALUE!</v>
      </c>
      <c r="E138" s="11"/>
      <c r="F138" s="11"/>
    </row>
    <row r="139" ht="15.75" customHeight="1">
      <c r="A139" s="58" t="s">
        <v>21</v>
      </c>
      <c r="B139" s="31">
        <v>168.0</v>
      </c>
      <c r="C139" s="33">
        <v>164.0</v>
      </c>
      <c r="D139" s="31" t="str">
        <f t="shared" si="18"/>
        <v>#VALUE!</v>
      </c>
      <c r="E139" s="11"/>
      <c r="F139" s="11"/>
    </row>
    <row r="140" ht="15.75" customHeight="1">
      <c r="A140" s="58" t="s">
        <v>21</v>
      </c>
      <c r="B140" s="31">
        <v>168.0</v>
      </c>
      <c r="C140" s="33">
        <v>163.0</v>
      </c>
      <c r="D140" s="31" t="str">
        <f t="shared" si="18"/>
        <v>#VALUE!</v>
      </c>
      <c r="E140" s="11"/>
      <c r="F140" s="11"/>
    </row>
    <row r="141" ht="15.75" customHeight="1">
      <c r="A141" s="58" t="s">
        <v>21</v>
      </c>
      <c r="B141" s="31">
        <v>168.0</v>
      </c>
      <c r="C141" s="33">
        <v>162.0</v>
      </c>
      <c r="D141" s="31" t="str">
        <f t="shared" si="18"/>
        <v>#VALUE!</v>
      </c>
      <c r="E141" s="11"/>
      <c r="F141" s="11"/>
    </row>
    <row r="142" ht="15.75" customHeight="1">
      <c r="A142" s="58" t="s">
        <v>21</v>
      </c>
      <c r="B142" s="31">
        <v>168.0</v>
      </c>
      <c r="C142" s="33">
        <v>161.0</v>
      </c>
      <c r="D142" s="28" t="s">
        <v>21</v>
      </c>
    </row>
    <row r="143" ht="15.75" customHeight="1">
      <c r="A143" s="58" t="s">
        <v>21</v>
      </c>
      <c r="B143" s="31">
        <v>168.0</v>
      </c>
      <c r="C143" s="33">
        <v>160.0</v>
      </c>
      <c r="D143" s="30">
        <v>200.0</v>
      </c>
    </row>
    <row r="144" ht="15.75" customHeight="1">
      <c r="A144" s="58" t="s">
        <v>21</v>
      </c>
      <c r="B144" s="31">
        <v>168.0</v>
      </c>
      <c r="C144" s="33">
        <v>159.0</v>
      </c>
      <c r="D144" s="31" t="str">
        <f t="shared" ref="D144:D147" si="19">($D$8*$A144)/100</f>
        <v>#VALUE!</v>
      </c>
    </row>
    <row r="145" ht="15.75" customHeight="1">
      <c r="A145" s="58" t="s">
        <v>21</v>
      </c>
      <c r="B145" s="31">
        <v>168.0</v>
      </c>
      <c r="C145" s="33">
        <v>158.0</v>
      </c>
      <c r="D145" s="31" t="str">
        <f t="shared" si="19"/>
        <v>#VALUE!</v>
      </c>
    </row>
    <row r="146" ht="15.75" customHeight="1">
      <c r="A146" s="58" t="s">
        <v>21</v>
      </c>
      <c r="B146" s="31">
        <v>168.0</v>
      </c>
      <c r="C146" s="33">
        <v>157.0</v>
      </c>
      <c r="D146" s="31" t="str">
        <f t="shared" si="19"/>
        <v>#VALUE!</v>
      </c>
    </row>
    <row r="147" ht="15.75" customHeight="1">
      <c r="A147" s="58" t="s">
        <v>21</v>
      </c>
      <c r="B147" s="31">
        <v>168.0</v>
      </c>
      <c r="C147" s="33">
        <v>156.0</v>
      </c>
      <c r="D147" s="31" t="str">
        <f t="shared" si="19"/>
        <v>#VALUE!</v>
      </c>
      <c r="F147" s="4"/>
    </row>
    <row r="148" ht="15.75" customHeight="1">
      <c r="A148" s="58" t="s">
        <v>21</v>
      </c>
      <c r="B148" s="31">
        <v>168.0</v>
      </c>
      <c r="C148" s="33">
        <v>155.0</v>
      </c>
      <c r="D148" s="28" t="s">
        <v>25</v>
      </c>
      <c r="F148" s="4"/>
    </row>
    <row r="149" ht="15.75" customHeight="1">
      <c r="A149" s="58" t="s">
        <v>21</v>
      </c>
      <c r="B149" s="31">
        <v>168.0</v>
      </c>
      <c r="C149" s="33">
        <v>154.0</v>
      </c>
      <c r="D149" s="30">
        <v>153.0</v>
      </c>
      <c r="F149" s="4" t="s">
        <v>24</v>
      </c>
    </row>
    <row r="150" ht="15.75" customHeight="1">
      <c r="A150" s="58" t="s">
        <v>21</v>
      </c>
      <c r="B150" s="31">
        <v>168.0</v>
      </c>
      <c r="C150" s="33">
        <v>153.0</v>
      </c>
      <c r="D150" s="31" t="str">
        <f t="shared" ref="D150:D153" si="20">($D$14*$A150)/100</f>
        <v>#VALUE!</v>
      </c>
      <c r="F150" s="4"/>
    </row>
    <row r="151" ht="15.75" customHeight="1">
      <c r="A151" s="40" t="s">
        <v>22</v>
      </c>
      <c r="B151" s="53">
        <v>152.0</v>
      </c>
      <c r="C151" s="39">
        <v>152.0</v>
      </c>
      <c r="D151" s="31" t="str">
        <f t="shared" si="20"/>
        <v>#VALUE!</v>
      </c>
      <c r="F151" s="4"/>
    </row>
    <row r="152" ht="15.75" customHeight="1">
      <c r="A152" s="40" t="s">
        <v>22</v>
      </c>
      <c r="B152" s="53">
        <v>152.0</v>
      </c>
      <c r="C152" s="39">
        <v>151.0</v>
      </c>
      <c r="D152" s="31" t="str">
        <f t="shared" si="20"/>
        <v>#VALUE!</v>
      </c>
      <c r="F152" s="4"/>
    </row>
    <row r="153" ht="15.75" customHeight="1">
      <c r="A153" s="40" t="s">
        <v>22</v>
      </c>
      <c r="B153" s="53">
        <v>152.0</v>
      </c>
      <c r="C153" s="39">
        <v>150.0</v>
      </c>
      <c r="D153" s="31" t="str">
        <f t="shared" si="20"/>
        <v>#VALUE!</v>
      </c>
      <c r="F153" s="4"/>
    </row>
    <row r="154" ht="15.75" customHeight="1">
      <c r="A154" s="40" t="s">
        <v>22</v>
      </c>
      <c r="B154" s="53">
        <v>152.0</v>
      </c>
      <c r="C154" s="39">
        <v>149.0</v>
      </c>
      <c r="D154" s="28" t="s">
        <v>27</v>
      </c>
      <c r="F154" s="4"/>
    </row>
    <row r="155" ht="15.75" customHeight="1">
      <c r="A155" s="40" t="s">
        <v>22</v>
      </c>
      <c r="B155" s="53">
        <v>152.0</v>
      </c>
      <c r="C155" s="39">
        <v>148.0</v>
      </c>
      <c r="D155" s="53">
        <v>81.0</v>
      </c>
      <c r="F155" s="4">
        <v>101.0</v>
      </c>
    </row>
    <row r="156" ht="15.75" customHeight="1">
      <c r="A156" s="40" t="s">
        <v>22</v>
      </c>
      <c r="B156" s="53">
        <v>152.0</v>
      </c>
      <c r="C156" s="39">
        <v>147.0</v>
      </c>
      <c r="D156" s="35" t="str">
        <f t="shared" ref="D156:D170" si="21">(A156*75)/100</f>
        <v>#VALUE!</v>
      </c>
      <c r="F156" s="4" t="str">
        <f>(A156*F155)/100</f>
        <v>#VALUE!</v>
      </c>
    </row>
    <row r="157" ht="15.75" customHeight="1">
      <c r="A157" s="40" t="s">
        <v>22</v>
      </c>
      <c r="B157" s="53">
        <v>152.0</v>
      </c>
      <c r="C157" s="39">
        <v>146.0</v>
      </c>
      <c r="D157" s="35" t="str">
        <f t="shared" si="21"/>
        <v>#VALUE!</v>
      </c>
    </row>
    <row r="158" ht="15.75" customHeight="1">
      <c r="A158" s="40" t="s">
        <v>22</v>
      </c>
      <c r="B158" s="53">
        <v>152.0</v>
      </c>
      <c r="C158" s="39">
        <v>145.0</v>
      </c>
      <c r="D158" s="35" t="str">
        <f t="shared" si="21"/>
        <v>#VALUE!</v>
      </c>
    </row>
    <row r="159" ht="15.75" customHeight="1">
      <c r="A159" s="40" t="s">
        <v>22</v>
      </c>
      <c r="B159" s="53">
        <v>152.0</v>
      </c>
      <c r="C159" s="39">
        <v>144.0</v>
      </c>
      <c r="D159" s="35" t="str">
        <f t="shared" si="21"/>
        <v>#VALUE!</v>
      </c>
    </row>
    <row r="160" ht="15.75" customHeight="1">
      <c r="A160" s="40" t="s">
        <v>22</v>
      </c>
      <c r="B160" s="53">
        <v>152.0</v>
      </c>
      <c r="C160" s="39">
        <v>143.0</v>
      </c>
      <c r="D160" s="35" t="str">
        <f t="shared" si="21"/>
        <v>#VALUE!</v>
      </c>
    </row>
    <row r="161" ht="15.75" customHeight="1">
      <c r="A161" s="40" t="s">
        <v>22</v>
      </c>
      <c r="B161" s="53">
        <v>152.0</v>
      </c>
      <c r="C161" s="39">
        <v>142.0</v>
      </c>
      <c r="D161" s="35" t="str">
        <f t="shared" si="21"/>
        <v>#VALUE!</v>
      </c>
    </row>
    <row r="162" ht="15.75" customHeight="1">
      <c r="A162" s="40" t="s">
        <v>22</v>
      </c>
      <c r="B162" s="53">
        <v>152.0</v>
      </c>
      <c r="C162" s="39">
        <v>141.0</v>
      </c>
      <c r="D162" s="35" t="str">
        <f t="shared" si="21"/>
        <v>#VALUE!</v>
      </c>
    </row>
    <row r="163" ht="15.75" customHeight="1">
      <c r="A163" s="40" t="s">
        <v>22</v>
      </c>
      <c r="B163" s="53">
        <v>152.0</v>
      </c>
      <c r="C163" s="39">
        <v>140.0</v>
      </c>
      <c r="D163" s="35" t="str">
        <f t="shared" si="21"/>
        <v>#VALUE!</v>
      </c>
    </row>
    <row r="164" ht="15.75" customHeight="1">
      <c r="A164" s="40" t="s">
        <v>22</v>
      </c>
      <c r="B164" s="53">
        <v>152.0</v>
      </c>
      <c r="C164" s="39">
        <v>139.0</v>
      </c>
      <c r="D164" s="35" t="str">
        <f t="shared" si="21"/>
        <v>#VALUE!</v>
      </c>
    </row>
    <row r="165" ht="15.75" customHeight="1">
      <c r="A165" s="40" t="s">
        <v>22</v>
      </c>
      <c r="B165" s="53">
        <v>152.0</v>
      </c>
      <c r="C165" s="39">
        <v>138.0</v>
      </c>
      <c r="D165" s="35" t="str">
        <f t="shared" si="21"/>
        <v>#VALUE!</v>
      </c>
    </row>
    <row r="166" ht="15.75" customHeight="1">
      <c r="A166" s="40" t="s">
        <v>22</v>
      </c>
      <c r="B166" s="53">
        <v>152.0</v>
      </c>
      <c r="C166" s="39">
        <v>137.0</v>
      </c>
      <c r="D166" s="35" t="str">
        <f t="shared" si="21"/>
        <v>#VALUE!</v>
      </c>
    </row>
    <row r="167" ht="15.75" customHeight="1">
      <c r="A167" s="41" t="s">
        <v>23</v>
      </c>
      <c r="B167" s="31">
        <v>136.0</v>
      </c>
      <c r="C167" s="33">
        <v>136.0</v>
      </c>
      <c r="D167" s="35" t="str">
        <f t="shared" si="21"/>
        <v>#VALUE!</v>
      </c>
    </row>
    <row r="168" ht="15.75" customHeight="1">
      <c r="A168" s="41" t="s">
        <v>23</v>
      </c>
      <c r="B168" s="31">
        <v>136.0</v>
      </c>
      <c r="C168" s="33">
        <v>135.0</v>
      </c>
      <c r="D168" s="35" t="str">
        <f t="shared" si="21"/>
        <v>#VALUE!</v>
      </c>
    </row>
    <row r="169" ht="15.75" customHeight="1">
      <c r="A169" s="41" t="s">
        <v>23</v>
      </c>
      <c r="B169" s="31">
        <v>136.0</v>
      </c>
      <c r="C169" s="33">
        <v>134.0</v>
      </c>
      <c r="D169" s="35" t="str">
        <f t="shared" si="21"/>
        <v>#VALUE!</v>
      </c>
    </row>
    <row r="170" ht="15.75" customHeight="1">
      <c r="A170" s="41" t="s">
        <v>23</v>
      </c>
      <c r="B170" s="31">
        <v>136.0</v>
      </c>
      <c r="C170" s="33">
        <v>133.0</v>
      </c>
      <c r="D170" s="35" t="str">
        <f t="shared" si="21"/>
        <v>#VALUE!</v>
      </c>
    </row>
    <row r="171" ht="15.75" customHeight="1">
      <c r="A171" s="41" t="s">
        <v>23</v>
      </c>
      <c r="B171" s="31">
        <v>136.0</v>
      </c>
      <c r="C171" s="33">
        <v>132.0</v>
      </c>
      <c r="D171" s="36" t="s">
        <v>30</v>
      </c>
      <c r="E171" s="37" t="s">
        <v>27</v>
      </c>
      <c r="F171" s="37" t="s">
        <v>31</v>
      </c>
    </row>
    <row r="172" ht="15.75" customHeight="1">
      <c r="A172" s="41" t="s">
        <v>23</v>
      </c>
      <c r="B172" s="31">
        <v>136.0</v>
      </c>
      <c r="C172" s="33">
        <v>131.0</v>
      </c>
      <c r="D172" s="39">
        <v>39.0</v>
      </c>
      <c r="E172" s="40">
        <v>28.0</v>
      </c>
      <c r="F172" s="40">
        <v>51.0</v>
      </c>
    </row>
    <row r="173" ht="15.75" customHeight="1">
      <c r="A173" s="41" t="s">
        <v>23</v>
      </c>
      <c r="B173" s="31">
        <v>136.0</v>
      </c>
      <c r="C173" s="33">
        <v>130.0</v>
      </c>
      <c r="D173" s="33" t="str">
        <f t="shared" ref="D173:D187" si="22">($D$37*$A173)/100</f>
        <v>#VALUE!</v>
      </c>
      <c r="E173" s="41" t="str">
        <f t="shared" ref="E173:E187" si="23">($E$37*$A173)/100</f>
        <v>#VALUE!</v>
      </c>
      <c r="F173" s="41" t="str">
        <f t="shared" ref="F173:F187" si="24">($D$37*$A173)/100</f>
        <v>#VALUE!</v>
      </c>
    </row>
    <row r="174" ht="15.75" customHeight="1">
      <c r="A174" s="41" t="s">
        <v>23</v>
      </c>
      <c r="B174" s="31">
        <v>136.0</v>
      </c>
      <c r="C174" s="33">
        <v>129.0</v>
      </c>
      <c r="D174" s="33" t="str">
        <f t="shared" si="22"/>
        <v>#VALUE!</v>
      </c>
      <c r="E174" s="41" t="str">
        <f t="shared" si="23"/>
        <v>#VALUE!</v>
      </c>
      <c r="F174" s="41" t="str">
        <f t="shared" si="24"/>
        <v>#VALUE!</v>
      </c>
    </row>
    <row r="175" ht="15.75" customHeight="1">
      <c r="A175" s="41" t="s">
        <v>23</v>
      </c>
      <c r="B175" s="31">
        <v>136.0</v>
      </c>
      <c r="C175" s="33">
        <v>128.0</v>
      </c>
      <c r="D175" s="33" t="str">
        <f t="shared" si="22"/>
        <v>#VALUE!</v>
      </c>
      <c r="E175" s="41" t="str">
        <f t="shared" si="23"/>
        <v>#VALUE!</v>
      </c>
      <c r="F175" s="41" t="str">
        <f t="shared" si="24"/>
        <v>#VALUE!</v>
      </c>
    </row>
    <row r="176" ht="15.75" customHeight="1">
      <c r="A176" s="41" t="s">
        <v>23</v>
      </c>
      <c r="B176" s="31">
        <v>136.0</v>
      </c>
      <c r="C176" s="33">
        <v>127.0</v>
      </c>
      <c r="D176" s="33" t="str">
        <f t="shared" si="22"/>
        <v>#VALUE!</v>
      </c>
      <c r="E176" s="41" t="str">
        <f t="shared" si="23"/>
        <v>#VALUE!</v>
      </c>
      <c r="F176" s="41" t="str">
        <f t="shared" si="24"/>
        <v>#VALUE!</v>
      </c>
    </row>
    <row r="177" ht="15.75" customHeight="1">
      <c r="A177" s="40" t="s">
        <v>25</v>
      </c>
      <c r="B177" s="53">
        <v>126.0</v>
      </c>
      <c r="C177" s="39">
        <v>126.0</v>
      </c>
      <c r="D177" s="33" t="str">
        <f t="shared" si="22"/>
        <v>#VALUE!</v>
      </c>
      <c r="E177" s="41" t="str">
        <f t="shared" si="23"/>
        <v>#VALUE!</v>
      </c>
      <c r="F177" s="41" t="str">
        <f t="shared" si="24"/>
        <v>#VALUE!</v>
      </c>
    </row>
    <row r="178" ht="15.75" customHeight="1">
      <c r="A178" s="40" t="s">
        <v>25</v>
      </c>
      <c r="B178" s="53">
        <v>126.0</v>
      </c>
      <c r="C178" s="39">
        <v>125.0</v>
      </c>
      <c r="D178" s="33" t="str">
        <f t="shared" si="22"/>
        <v>#VALUE!</v>
      </c>
      <c r="E178" s="41" t="str">
        <f t="shared" si="23"/>
        <v>#VALUE!</v>
      </c>
      <c r="F178" s="41" t="str">
        <f t="shared" si="24"/>
        <v>#VALUE!</v>
      </c>
    </row>
    <row r="179" ht="15.75" customHeight="1">
      <c r="A179" s="40" t="s">
        <v>25</v>
      </c>
      <c r="B179" s="53">
        <v>126.0</v>
      </c>
      <c r="C179" s="39">
        <v>124.0</v>
      </c>
      <c r="D179" s="33" t="str">
        <f t="shared" si="22"/>
        <v>#VALUE!</v>
      </c>
      <c r="E179" s="41" t="str">
        <f t="shared" si="23"/>
        <v>#VALUE!</v>
      </c>
      <c r="F179" s="41" t="str">
        <f t="shared" si="24"/>
        <v>#VALUE!</v>
      </c>
    </row>
    <row r="180" ht="15.75" customHeight="1">
      <c r="A180" s="40" t="s">
        <v>25</v>
      </c>
      <c r="B180" s="53">
        <v>126.0</v>
      </c>
      <c r="C180" s="39">
        <v>123.0</v>
      </c>
      <c r="D180" s="33" t="str">
        <f t="shared" si="22"/>
        <v>#VALUE!</v>
      </c>
      <c r="E180" s="41" t="str">
        <f t="shared" si="23"/>
        <v>#VALUE!</v>
      </c>
      <c r="F180" s="41" t="str">
        <f t="shared" si="24"/>
        <v>#VALUE!</v>
      </c>
    </row>
    <row r="181" ht="15.75" customHeight="1">
      <c r="A181" s="40" t="s">
        <v>25</v>
      </c>
      <c r="B181" s="53">
        <v>126.0</v>
      </c>
      <c r="C181" s="39">
        <v>122.0</v>
      </c>
      <c r="D181" s="33" t="str">
        <f t="shared" si="22"/>
        <v>#VALUE!</v>
      </c>
      <c r="E181" s="41" t="str">
        <f t="shared" si="23"/>
        <v>#VALUE!</v>
      </c>
      <c r="F181" s="41" t="str">
        <f t="shared" si="24"/>
        <v>#VALUE!</v>
      </c>
    </row>
    <row r="182" ht="15.75" customHeight="1">
      <c r="A182" s="40" t="s">
        <v>25</v>
      </c>
      <c r="B182" s="53">
        <v>126.0</v>
      </c>
      <c r="C182" s="39">
        <v>121.0</v>
      </c>
      <c r="D182" s="33" t="str">
        <f t="shared" si="22"/>
        <v>#VALUE!</v>
      </c>
      <c r="E182" s="41" t="str">
        <f t="shared" si="23"/>
        <v>#VALUE!</v>
      </c>
      <c r="F182" s="41" t="str">
        <f t="shared" si="24"/>
        <v>#VALUE!</v>
      </c>
    </row>
    <row r="183" ht="15.75" customHeight="1">
      <c r="A183" s="40" t="s">
        <v>25</v>
      </c>
      <c r="B183" s="53">
        <v>126.0</v>
      </c>
      <c r="C183" s="39">
        <v>120.0</v>
      </c>
      <c r="D183" s="33" t="str">
        <f t="shared" si="22"/>
        <v>#VALUE!</v>
      </c>
      <c r="E183" s="41" t="str">
        <f t="shared" si="23"/>
        <v>#VALUE!</v>
      </c>
      <c r="F183" s="41" t="str">
        <f t="shared" si="24"/>
        <v>#VALUE!</v>
      </c>
    </row>
    <row r="184" ht="15.75" customHeight="1">
      <c r="A184" s="40" t="s">
        <v>25</v>
      </c>
      <c r="B184" s="53">
        <v>126.0</v>
      </c>
      <c r="C184" s="39">
        <v>119.0</v>
      </c>
      <c r="D184" s="33" t="str">
        <f t="shared" si="22"/>
        <v>#VALUE!</v>
      </c>
      <c r="E184" s="41" t="str">
        <f t="shared" si="23"/>
        <v>#VALUE!</v>
      </c>
      <c r="F184" s="41" t="str">
        <f t="shared" si="24"/>
        <v>#VALUE!</v>
      </c>
    </row>
    <row r="185" ht="15.75" customHeight="1">
      <c r="A185" s="40" t="s">
        <v>25</v>
      </c>
      <c r="B185" s="53">
        <v>126.0</v>
      </c>
      <c r="C185" s="39">
        <v>118.0</v>
      </c>
      <c r="D185" s="33" t="str">
        <f t="shared" si="22"/>
        <v>#VALUE!</v>
      </c>
      <c r="E185" s="41" t="str">
        <f t="shared" si="23"/>
        <v>#VALUE!</v>
      </c>
      <c r="F185" s="41" t="str">
        <f t="shared" si="24"/>
        <v>#VALUE!</v>
      </c>
    </row>
    <row r="186" ht="15.75" customHeight="1">
      <c r="A186" s="40" t="s">
        <v>25</v>
      </c>
      <c r="B186" s="53">
        <v>126.0</v>
      </c>
      <c r="C186" s="39">
        <v>117.0</v>
      </c>
      <c r="D186" s="33" t="str">
        <f t="shared" si="22"/>
        <v>#VALUE!</v>
      </c>
      <c r="E186" s="41" t="str">
        <f t="shared" si="23"/>
        <v>#VALUE!</v>
      </c>
      <c r="F186" s="41" t="str">
        <f t="shared" si="24"/>
        <v>#VALUE!</v>
      </c>
    </row>
    <row r="187" ht="15.75" customHeight="1">
      <c r="A187" s="40" t="s">
        <v>25</v>
      </c>
      <c r="B187" s="53">
        <v>126.0</v>
      </c>
      <c r="C187" s="39">
        <v>116.0</v>
      </c>
      <c r="D187" s="33" t="str">
        <f t="shared" si="22"/>
        <v>#VALUE!</v>
      </c>
      <c r="E187" s="41" t="str">
        <f t="shared" si="23"/>
        <v>#VALUE!</v>
      </c>
      <c r="F187" s="41" t="str">
        <f t="shared" si="24"/>
        <v>#VALUE!</v>
      </c>
    </row>
    <row r="188" ht="15.75" customHeight="1">
      <c r="A188" s="40" t="s">
        <v>25</v>
      </c>
      <c r="B188" s="53">
        <v>126.0</v>
      </c>
      <c r="C188" s="39">
        <v>115.0</v>
      </c>
      <c r="D188" s="42"/>
    </row>
    <row r="189" ht="15.75" customHeight="1">
      <c r="A189" s="40" t="s">
        <v>25</v>
      </c>
      <c r="B189" s="53">
        <v>126.0</v>
      </c>
      <c r="C189" s="39">
        <v>114.0</v>
      </c>
      <c r="D189" s="43" t="s">
        <v>33</v>
      </c>
    </row>
    <row r="190" ht="15.75" customHeight="1">
      <c r="A190" s="40" t="s">
        <v>25</v>
      </c>
      <c r="B190" s="53">
        <v>126.0</v>
      </c>
      <c r="C190" s="39">
        <v>113.0</v>
      </c>
      <c r="D190" s="43" t="s">
        <v>16</v>
      </c>
      <c r="E190" s="47">
        <v>38.6666666666667</v>
      </c>
      <c r="F190" s="48">
        <f>E190</f>
        <v>38.66666667</v>
      </c>
    </row>
    <row r="191" ht="15.75" customHeight="1">
      <c r="A191" s="40" t="s">
        <v>25</v>
      </c>
      <c r="B191" s="53">
        <v>126.0</v>
      </c>
      <c r="C191" s="39">
        <v>112.0</v>
      </c>
      <c r="D191" s="43" t="s">
        <v>34</v>
      </c>
      <c r="E191" s="47">
        <v>46.1666666666667</v>
      </c>
      <c r="F191" s="48">
        <f>(E191/2)</f>
        <v>23.08333333</v>
      </c>
    </row>
    <row r="192" ht="15.75" customHeight="1">
      <c r="A192" s="40" t="s">
        <v>25</v>
      </c>
      <c r="B192" s="53">
        <v>126.0</v>
      </c>
      <c r="C192" s="39">
        <v>111.0</v>
      </c>
      <c r="D192" s="43" t="s">
        <v>36</v>
      </c>
      <c r="E192" s="47">
        <v>53.6666666666667</v>
      </c>
      <c r="F192" s="48">
        <f>(E192/5)</f>
        <v>10.73333333</v>
      </c>
    </row>
    <row r="193" ht="15.75" customHeight="1">
      <c r="A193" s="41" t="s">
        <v>26</v>
      </c>
      <c r="B193" s="31">
        <v>110.0</v>
      </c>
      <c r="C193" s="33">
        <v>110.0</v>
      </c>
      <c r="D193" s="43" t="s">
        <v>38</v>
      </c>
      <c r="F193" s="48">
        <f>(F190+F191+F192)</f>
        <v>72.48333333</v>
      </c>
    </row>
    <row r="194" ht="15.75" customHeight="1">
      <c r="A194" s="41" t="s">
        <v>26</v>
      </c>
      <c r="B194" s="31">
        <v>110.0</v>
      </c>
      <c r="C194" s="33">
        <v>109.0</v>
      </c>
      <c r="D194" s="49" t="s">
        <v>39</v>
      </c>
      <c r="E194" s="4">
        <v>76.0</v>
      </c>
      <c r="F194" s="4">
        <f>F193/E194</f>
        <v>0.9537280702</v>
      </c>
    </row>
    <row r="195" ht="15.75" customHeight="1">
      <c r="A195" s="41" t="s">
        <v>26</v>
      </c>
      <c r="B195" s="31">
        <v>110.0</v>
      </c>
      <c r="C195" s="33">
        <v>108.0</v>
      </c>
      <c r="D195" s="43" t="s">
        <v>40</v>
      </c>
    </row>
    <row r="196" ht="15.75" customHeight="1">
      <c r="A196" s="41" t="s">
        <v>26</v>
      </c>
      <c r="B196" s="31">
        <v>110.0</v>
      </c>
      <c r="C196" s="33">
        <v>107.0</v>
      </c>
      <c r="D196" s="43" t="s">
        <v>16</v>
      </c>
      <c r="E196" s="51">
        <v>8.0</v>
      </c>
      <c r="F196" s="48">
        <f>E196</f>
        <v>8</v>
      </c>
    </row>
    <row r="197" ht="15.75" customHeight="1">
      <c r="A197" s="41" t="s">
        <v>26</v>
      </c>
      <c r="B197" s="31">
        <v>110.0</v>
      </c>
      <c r="C197" s="33">
        <v>106.0</v>
      </c>
      <c r="D197" s="43" t="s">
        <v>34</v>
      </c>
      <c r="E197" s="47">
        <v>2.0</v>
      </c>
      <c r="F197" s="48">
        <f>(E197/2)</f>
        <v>1</v>
      </c>
    </row>
    <row r="198" ht="15.75" customHeight="1">
      <c r="A198" s="41" t="s">
        <v>26</v>
      </c>
      <c r="B198" s="31">
        <v>110.0</v>
      </c>
      <c r="C198" s="33">
        <v>105.0</v>
      </c>
      <c r="D198" s="43" t="s">
        <v>38</v>
      </c>
      <c r="F198" s="48">
        <f>(F196+F197)</f>
        <v>9</v>
      </c>
    </row>
    <row r="199" ht="15.75" customHeight="1">
      <c r="A199" s="41" t="s">
        <v>26</v>
      </c>
      <c r="B199" s="31">
        <v>110.0</v>
      </c>
      <c r="C199" s="33">
        <v>104.0</v>
      </c>
      <c r="D199" s="49" t="s">
        <v>41</v>
      </c>
      <c r="E199" s="55">
        <v>51.0</v>
      </c>
      <c r="F199" s="4">
        <f>F198/E199</f>
        <v>0.1764705882</v>
      </c>
    </row>
    <row r="200" ht="15.75" customHeight="1">
      <c r="A200" s="41" t="s">
        <v>26</v>
      </c>
      <c r="B200" s="31">
        <v>110.0</v>
      </c>
      <c r="C200" s="33">
        <v>103.0</v>
      </c>
      <c r="D200" s="42"/>
    </row>
    <row r="201" ht="15.75" customHeight="1">
      <c r="A201" s="41" t="s">
        <v>26</v>
      </c>
      <c r="B201" s="31">
        <v>110.0</v>
      </c>
      <c r="C201" s="33">
        <v>102.0</v>
      </c>
      <c r="D201" s="42"/>
    </row>
    <row r="202" ht="15.75" customHeight="1">
      <c r="A202" s="41" t="s">
        <v>26</v>
      </c>
      <c r="B202" s="31">
        <v>110.0</v>
      </c>
      <c r="C202" s="33">
        <v>101.0</v>
      </c>
      <c r="D202" s="42"/>
    </row>
    <row r="203" ht="15.75" customHeight="1">
      <c r="A203" s="40" t="s">
        <v>42</v>
      </c>
      <c r="B203" s="39">
        <v>100.0</v>
      </c>
      <c r="C203" s="39">
        <v>100.0</v>
      </c>
      <c r="D203" s="42"/>
    </row>
    <row r="204" ht="15.75" customHeight="1">
      <c r="A204" s="40" t="s">
        <v>42</v>
      </c>
      <c r="B204" s="39">
        <v>100.0</v>
      </c>
      <c r="C204" s="39">
        <v>99.0</v>
      </c>
      <c r="D204" s="43" t="s">
        <v>40</v>
      </c>
    </row>
    <row r="205" ht="15.75" customHeight="1">
      <c r="A205" s="40" t="s">
        <v>42</v>
      </c>
      <c r="B205" s="39">
        <v>100.0</v>
      </c>
      <c r="C205" s="39">
        <v>98.0</v>
      </c>
      <c r="D205" s="43" t="s">
        <v>16</v>
      </c>
      <c r="E205" s="51">
        <v>-1.3</v>
      </c>
      <c r="F205" s="48">
        <f>E205</f>
        <v>-1.3</v>
      </c>
    </row>
    <row r="206" ht="15.75" customHeight="1">
      <c r="A206" s="40" t="s">
        <v>42</v>
      </c>
      <c r="B206" s="39">
        <v>100.0</v>
      </c>
      <c r="C206" s="39">
        <v>97.0</v>
      </c>
      <c r="D206" s="43" t="s">
        <v>34</v>
      </c>
      <c r="E206" s="51">
        <v>-6.5</v>
      </c>
      <c r="F206" s="48" t="str">
        <f>((E71-0.7)×0.84)</f>
        <v>#ERROR!</v>
      </c>
    </row>
    <row r="207" ht="15.75" customHeight="1">
      <c r="A207" s="40" t="s">
        <v>42</v>
      </c>
      <c r="B207" s="39">
        <v>100.0</v>
      </c>
      <c r="C207" s="39">
        <v>96.0</v>
      </c>
      <c r="D207" s="43" t="s">
        <v>38</v>
      </c>
      <c r="F207" s="48" t="str">
        <f>(F205+F206)</f>
        <v>#ERROR!</v>
      </c>
    </row>
    <row r="208" ht="15.75" customHeight="1">
      <c r="A208" s="40" t="s">
        <v>42</v>
      </c>
      <c r="B208" s="39">
        <v>100.0</v>
      </c>
      <c r="C208" s="39">
        <v>95.0</v>
      </c>
      <c r="D208" s="49"/>
      <c r="E208" s="55"/>
      <c r="F208" s="4"/>
    </row>
    <row r="209" ht="15.75" customHeight="1">
      <c r="A209" s="40" t="s">
        <v>42</v>
      </c>
      <c r="B209" s="39">
        <v>100.0</v>
      </c>
      <c r="C209" s="39">
        <v>94.0</v>
      </c>
      <c r="D209" s="42"/>
    </row>
    <row r="210" ht="15.75" customHeight="1">
      <c r="A210" s="40" t="s">
        <v>42</v>
      </c>
      <c r="B210" s="39">
        <v>100.0</v>
      </c>
      <c r="C210" s="39">
        <v>93.0</v>
      </c>
      <c r="D210" s="49" t="s">
        <v>41</v>
      </c>
      <c r="E210" s="56">
        <v>21.0</v>
      </c>
      <c r="F210" s="4" t="str">
        <f>F207/E210</f>
        <v>#ERROR!</v>
      </c>
    </row>
    <row r="211" ht="15.75" customHeight="1">
      <c r="A211" s="40" t="s">
        <v>42</v>
      </c>
      <c r="B211" s="39">
        <v>100.0</v>
      </c>
      <c r="C211" s="39">
        <v>92.0</v>
      </c>
      <c r="D211" s="42"/>
    </row>
    <row r="212" ht="15.75" customHeight="1">
      <c r="A212" s="40" t="s">
        <v>42</v>
      </c>
      <c r="B212" s="39">
        <v>100.0</v>
      </c>
      <c r="C212" s="39">
        <v>91.0</v>
      </c>
      <c r="D212" s="42"/>
    </row>
    <row r="213" ht="15.75" customHeight="1">
      <c r="A213" s="40" t="s">
        <v>42</v>
      </c>
      <c r="B213" s="39">
        <v>100.0</v>
      </c>
      <c r="C213" s="39">
        <v>90.0</v>
      </c>
      <c r="D213" s="49">
        <v>6.0</v>
      </c>
    </row>
    <row r="214" ht="15.75" customHeight="1">
      <c r="A214" s="40" t="s">
        <v>42</v>
      </c>
      <c r="B214" s="39">
        <v>100.0</v>
      </c>
      <c r="C214" s="39">
        <v>89.0</v>
      </c>
      <c r="D214" s="42"/>
    </row>
    <row r="215" ht="15.75" customHeight="1">
      <c r="A215" s="40" t="s">
        <v>42</v>
      </c>
      <c r="B215" s="39">
        <v>100.0</v>
      </c>
      <c r="C215" s="39">
        <v>88.0</v>
      </c>
      <c r="D215" s="42"/>
    </row>
    <row r="216" ht="15.75" customHeight="1">
      <c r="A216" s="40" t="s">
        <v>42</v>
      </c>
      <c r="B216" s="39">
        <v>100.0</v>
      </c>
      <c r="C216" s="39">
        <v>87.0</v>
      </c>
      <c r="D216" s="42"/>
    </row>
    <row r="217" ht="15.75" customHeight="1">
      <c r="A217" s="40" t="s">
        <v>42</v>
      </c>
      <c r="B217" s="39">
        <v>100.0</v>
      </c>
      <c r="C217" s="39">
        <v>86.0</v>
      </c>
      <c r="D217" s="42"/>
    </row>
    <row r="218" ht="15.75" customHeight="1">
      <c r="A218" s="40" t="s">
        <v>42</v>
      </c>
      <c r="B218" s="39">
        <v>100.0</v>
      </c>
      <c r="C218" s="39">
        <v>85.0</v>
      </c>
      <c r="D218" s="49">
        <v>6.0</v>
      </c>
    </row>
    <row r="219" ht="15.75" customHeight="1">
      <c r="A219" s="40" t="s">
        <v>42</v>
      </c>
      <c r="B219" s="39">
        <v>100.0</v>
      </c>
      <c r="C219" s="39">
        <v>84.0</v>
      </c>
      <c r="D219" s="42"/>
    </row>
    <row r="220" ht="15.75" customHeight="1">
      <c r="A220" s="40" t="s">
        <v>42</v>
      </c>
      <c r="B220" s="39">
        <v>100.0</v>
      </c>
      <c r="C220" s="39">
        <v>83.0</v>
      </c>
      <c r="D220" s="42"/>
    </row>
    <row r="221" ht="15.75" customHeight="1">
      <c r="A221" s="40" t="s">
        <v>42</v>
      </c>
      <c r="B221" s="39">
        <v>100.0</v>
      </c>
      <c r="C221" s="39">
        <v>82.0</v>
      </c>
      <c r="D221" s="42"/>
    </row>
    <row r="222" ht="15.75" customHeight="1">
      <c r="A222" s="40" t="s">
        <v>42</v>
      </c>
      <c r="B222" s="39">
        <v>100.0</v>
      </c>
      <c r="C222" s="39">
        <v>81.0</v>
      </c>
      <c r="D222" s="42"/>
    </row>
    <row r="223" ht="15.75" customHeight="1">
      <c r="A223" s="40" t="s">
        <v>42</v>
      </c>
      <c r="B223" s="39">
        <v>100.0</v>
      </c>
      <c r="C223" s="39">
        <v>80.0</v>
      </c>
      <c r="D223" s="49">
        <v>16.0</v>
      </c>
    </row>
    <row r="224" ht="15.75" customHeight="1">
      <c r="A224" s="40" t="s">
        <v>42</v>
      </c>
      <c r="B224" s="39">
        <v>100.0</v>
      </c>
      <c r="C224" s="39">
        <v>79.0</v>
      </c>
      <c r="D224" s="42"/>
    </row>
    <row r="225" ht="15.75" customHeight="1">
      <c r="A225" s="40" t="s">
        <v>42</v>
      </c>
      <c r="B225" s="39">
        <v>100.0</v>
      </c>
      <c r="C225" s="39">
        <v>78.0</v>
      </c>
      <c r="D225" s="42"/>
    </row>
    <row r="226" ht="15.75" customHeight="1">
      <c r="A226" s="40" t="s">
        <v>42</v>
      </c>
      <c r="B226" s="39">
        <v>100.0</v>
      </c>
      <c r="C226" s="39">
        <v>77.0</v>
      </c>
      <c r="D226" s="42"/>
    </row>
    <row r="227" ht="15.75" customHeight="1">
      <c r="A227" s="40" t="s">
        <v>42</v>
      </c>
      <c r="B227" s="39">
        <v>100.0</v>
      </c>
      <c r="C227" s="39">
        <v>76.0</v>
      </c>
      <c r="D227" s="42"/>
    </row>
    <row r="228" ht="15.75" customHeight="1">
      <c r="A228" s="41" t="s">
        <v>27</v>
      </c>
      <c r="B228" s="33">
        <v>75.0</v>
      </c>
      <c r="C228" s="33">
        <v>75.0</v>
      </c>
      <c r="D228" s="42"/>
    </row>
    <row r="229" ht="15.75" customHeight="1">
      <c r="A229" s="41" t="s">
        <v>27</v>
      </c>
      <c r="B229" s="33">
        <v>75.0</v>
      </c>
      <c r="C229" s="33">
        <v>74.0</v>
      </c>
      <c r="D229" s="42"/>
    </row>
    <row r="230" ht="15.75" customHeight="1">
      <c r="A230" s="41" t="s">
        <v>27</v>
      </c>
      <c r="B230" s="33">
        <v>75.0</v>
      </c>
      <c r="C230" s="33">
        <v>73.0</v>
      </c>
      <c r="D230" s="42"/>
    </row>
    <row r="231" ht="15.75" customHeight="1">
      <c r="A231" s="41" t="s">
        <v>27</v>
      </c>
      <c r="B231" s="33">
        <v>75.0</v>
      </c>
      <c r="C231" s="33">
        <v>72.0</v>
      </c>
      <c r="D231" s="42"/>
    </row>
    <row r="232" ht="15.75" customHeight="1">
      <c r="A232" s="41" t="s">
        <v>27</v>
      </c>
      <c r="B232" s="33">
        <v>75.0</v>
      </c>
      <c r="C232" s="33">
        <v>71.0</v>
      </c>
      <c r="D232" s="42"/>
    </row>
    <row r="233" ht="15.75" customHeight="1">
      <c r="A233" s="41" t="s">
        <v>27</v>
      </c>
      <c r="B233" s="33">
        <v>75.0</v>
      </c>
      <c r="C233" s="33">
        <v>70.0</v>
      </c>
      <c r="D233" s="42"/>
    </row>
    <row r="234" ht="15.75" customHeight="1">
      <c r="B234" s="42"/>
      <c r="C234" s="42"/>
      <c r="D234" s="42"/>
    </row>
    <row r="235" ht="15.75" customHeight="1">
      <c r="B235" s="42"/>
      <c r="C235" s="42"/>
      <c r="D235" s="42"/>
    </row>
    <row r="236" ht="15.75" customHeight="1">
      <c r="B236" s="42"/>
      <c r="C236" s="42"/>
      <c r="D236" s="42"/>
    </row>
    <row r="237" ht="15.75" customHeight="1">
      <c r="B237" s="42"/>
      <c r="C237" s="42"/>
      <c r="D237" s="42"/>
    </row>
    <row r="238" ht="15.75" customHeight="1">
      <c r="B238" s="42"/>
      <c r="C238" s="42"/>
      <c r="D238" s="42"/>
    </row>
    <row r="239" ht="15.75" customHeight="1">
      <c r="B239" s="42"/>
      <c r="C239" s="42"/>
      <c r="D239" s="49">
        <v>16.0</v>
      </c>
    </row>
    <row r="240" ht="15.75" customHeight="1">
      <c r="B240" s="42"/>
      <c r="C240" s="42"/>
      <c r="D240" s="42"/>
    </row>
    <row r="241" ht="15.75" customHeight="1">
      <c r="B241" s="42"/>
      <c r="C241" s="42"/>
      <c r="D241" s="42"/>
    </row>
    <row r="242" ht="15.75" customHeight="1">
      <c r="B242" s="42"/>
      <c r="C242" s="42"/>
      <c r="D242" s="42"/>
    </row>
    <row r="243" ht="15.75" customHeight="1">
      <c r="B243" s="42"/>
      <c r="C243" s="42"/>
      <c r="D243" s="42"/>
    </row>
    <row r="244" ht="15.75" customHeight="1">
      <c r="B244" s="42"/>
      <c r="C244" s="42"/>
      <c r="D244" s="42"/>
    </row>
    <row r="245" ht="15.75" customHeight="1">
      <c r="B245" s="42"/>
      <c r="C245" s="42"/>
      <c r="D245" s="42"/>
    </row>
    <row r="246" ht="15.75" customHeight="1">
      <c r="B246" s="42"/>
      <c r="C246" s="42"/>
      <c r="D246" s="42"/>
    </row>
    <row r="247" ht="15.75" customHeight="1">
      <c r="B247" s="42"/>
      <c r="C247" s="42"/>
      <c r="D247" s="42"/>
    </row>
    <row r="248" ht="15.75" customHeight="1">
      <c r="B248" s="42"/>
      <c r="C248" s="42"/>
      <c r="D248" s="42"/>
    </row>
    <row r="249" ht="15.75" customHeight="1">
      <c r="B249" s="42"/>
      <c r="C249" s="42"/>
      <c r="D249" s="42"/>
    </row>
    <row r="250" ht="15.75" customHeight="1">
      <c r="B250" s="42"/>
      <c r="C250" s="42"/>
      <c r="D250" s="42"/>
    </row>
    <row r="251" ht="15.75" customHeight="1">
      <c r="B251" s="42"/>
      <c r="C251" s="42"/>
      <c r="D251" s="42"/>
    </row>
    <row r="252" ht="15.75" customHeight="1">
      <c r="B252" s="42"/>
      <c r="C252" s="42"/>
      <c r="D252" s="42"/>
    </row>
    <row r="253" ht="15.75" customHeight="1">
      <c r="B253" s="42"/>
      <c r="C253" s="42"/>
      <c r="D253" s="42"/>
    </row>
    <row r="254" ht="15.75" customHeight="1">
      <c r="B254" s="42"/>
      <c r="C254" s="42"/>
      <c r="D254" s="42"/>
    </row>
    <row r="255" ht="15.75" customHeight="1">
      <c r="B255" s="42"/>
      <c r="C255" s="42"/>
      <c r="D255" s="49">
        <v>15.0</v>
      </c>
    </row>
    <row r="256" ht="15.75" customHeight="1">
      <c r="B256" s="42"/>
      <c r="C256" s="42"/>
      <c r="D256" s="42"/>
    </row>
    <row r="257" ht="15.75" customHeight="1">
      <c r="B257" s="42"/>
      <c r="C257" s="42"/>
      <c r="D257" s="42"/>
    </row>
    <row r="258" ht="15.75" customHeight="1">
      <c r="B258" s="42"/>
      <c r="C258" s="42"/>
      <c r="D258" s="42"/>
    </row>
    <row r="259" ht="15.75" customHeight="1">
      <c r="B259" s="42"/>
      <c r="C259" s="42"/>
      <c r="D259" s="42"/>
    </row>
    <row r="260" ht="15.75" customHeight="1">
      <c r="B260" s="42"/>
      <c r="C260" s="42"/>
      <c r="D260" s="42"/>
    </row>
    <row r="261" ht="15.75" customHeight="1">
      <c r="B261" s="42"/>
      <c r="C261" s="42"/>
      <c r="D261" s="42"/>
    </row>
    <row r="262" ht="15.75" customHeight="1">
      <c r="B262" s="42"/>
      <c r="C262" s="42"/>
      <c r="D262" s="42"/>
    </row>
    <row r="263" ht="15.75" customHeight="1">
      <c r="B263" s="42"/>
      <c r="C263" s="42"/>
      <c r="D263" s="42"/>
    </row>
    <row r="264" ht="15.75" customHeight="1">
      <c r="B264" s="42"/>
      <c r="C264" s="42"/>
      <c r="D264" s="42"/>
    </row>
    <row r="265" ht="15.75" customHeight="1">
      <c r="B265" s="42"/>
      <c r="C265" s="42"/>
      <c r="D265" s="42"/>
    </row>
    <row r="266" ht="15.75" customHeight="1">
      <c r="B266" s="42"/>
      <c r="C266" s="42"/>
      <c r="D266" s="42"/>
    </row>
    <row r="267" ht="15.75" customHeight="1">
      <c r="B267" s="42"/>
      <c r="C267" s="42"/>
      <c r="D267" s="42"/>
    </row>
    <row r="268" ht="15.75" customHeight="1">
      <c r="B268" s="42"/>
      <c r="C268" s="42"/>
      <c r="D268" s="42"/>
    </row>
    <row r="269" ht="15.75" customHeight="1">
      <c r="B269" s="42"/>
      <c r="C269" s="42"/>
      <c r="D269" s="42"/>
    </row>
    <row r="270" ht="15.75" customHeight="1">
      <c r="B270" s="42"/>
      <c r="C270" s="42"/>
      <c r="D270" s="49">
        <v>16.0</v>
      </c>
    </row>
    <row r="271" ht="15.75" customHeight="1">
      <c r="B271" s="42"/>
      <c r="C271" s="42"/>
      <c r="D271" s="28" t="s">
        <v>15</v>
      </c>
      <c r="E271" s="11">
        <v>5.0</v>
      </c>
      <c r="F271" s="11">
        <v>6.0</v>
      </c>
    </row>
    <row r="272" ht="15.75" customHeight="1">
      <c r="B272" s="42"/>
      <c r="C272" s="42"/>
      <c r="D272" s="30">
        <v>212.0</v>
      </c>
      <c r="E272" s="11"/>
      <c r="F272" s="11"/>
    </row>
    <row r="273" ht="15.75" customHeight="1">
      <c r="B273" s="42"/>
      <c r="C273" s="42"/>
      <c r="D273" s="31">
        <f t="shared" ref="D273:D276" si="25">($D$2*$A273)/100</f>
        <v>0</v>
      </c>
      <c r="E273" s="11"/>
      <c r="F273" s="11"/>
    </row>
    <row r="274" ht="15.75" customHeight="1">
      <c r="B274" s="42"/>
      <c r="C274" s="42"/>
      <c r="D274" s="31">
        <f t="shared" si="25"/>
        <v>0</v>
      </c>
      <c r="E274" s="11"/>
      <c r="F274" s="11"/>
    </row>
    <row r="275" ht="15.75" customHeight="1">
      <c r="B275" s="42"/>
      <c r="C275" s="42"/>
      <c r="D275" s="31">
        <f t="shared" si="25"/>
        <v>0</v>
      </c>
      <c r="E275" s="11"/>
      <c r="F275" s="11"/>
    </row>
    <row r="276" ht="15.75" customHeight="1">
      <c r="B276" s="42"/>
      <c r="C276" s="42"/>
      <c r="D276" s="31">
        <f t="shared" si="25"/>
        <v>0</v>
      </c>
      <c r="E276" s="11"/>
      <c r="F276" s="11"/>
    </row>
    <row r="277" ht="15.75" customHeight="1">
      <c r="B277" s="42"/>
      <c r="C277" s="42"/>
      <c r="D277" s="28" t="s">
        <v>22</v>
      </c>
    </row>
    <row r="278" ht="15.75" customHeight="1">
      <c r="B278" s="42"/>
      <c r="C278" s="42"/>
      <c r="D278" s="30">
        <v>201.0</v>
      </c>
    </row>
    <row r="279" ht="15.75" customHeight="1">
      <c r="B279" s="42"/>
      <c r="C279" s="42"/>
      <c r="D279" s="31">
        <f t="shared" ref="D279:D282" si="26">($D$8*$A279)/100</f>
        <v>0</v>
      </c>
    </row>
    <row r="280" ht="15.75" customHeight="1">
      <c r="B280" s="42"/>
      <c r="C280" s="42"/>
      <c r="D280" s="31">
        <f t="shared" si="26"/>
        <v>0</v>
      </c>
    </row>
    <row r="281" ht="15.75" customHeight="1">
      <c r="B281" s="42"/>
      <c r="C281" s="42"/>
      <c r="D281" s="31">
        <f t="shared" si="26"/>
        <v>0</v>
      </c>
    </row>
    <row r="282" ht="15.75" customHeight="1">
      <c r="B282" s="42"/>
      <c r="C282" s="42"/>
      <c r="D282" s="31">
        <f t="shared" si="26"/>
        <v>0</v>
      </c>
      <c r="F282" s="4"/>
    </row>
    <row r="283" ht="15.75" customHeight="1">
      <c r="B283" s="42"/>
      <c r="C283" s="42"/>
      <c r="D283" s="28" t="s">
        <v>43</v>
      </c>
      <c r="F283" s="4"/>
    </row>
    <row r="284" ht="15.75" customHeight="1">
      <c r="B284" s="42"/>
      <c r="C284" s="42"/>
      <c r="D284" s="30">
        <v>154.0</v>
      </c>
      <c r="F284" s="4" t="s">
        <v>24</v>
      </c>
    </row>
    <row r="285" ht="15.75" customHeight="1">
      <c r="B285" s="42"/>
      <c r="C285" s="42"/>
      <c r="D285" s="31">
        <f t="shared" ref="D285:D288" si="27">($D$14*$A285)/100</f>
        <v>0</v>
      </c>
      <c r="F285" s="4"/>
    </row>
    <row r="286" ht="15.75" customHeight="1">
      <c r="B286" s="42"/>
      <c r="C286" s="42"/>
      <c r="D286" s="31">
        <f t="shared" si="27"/>
        <v>0</v>
      </c>
      <c r="F286" s="4"/>
    </row>
    <row r="287" ht="15.75" customHeight="1">
      <c r="B287" s="42"/>
      <c r="C287" s="42"/>
      <c r="D287" s="31">
        <f t="shared" si="27"/>
        <v>0</v>
      </c>
      <c r="F287" s="4"/>
    </row>
    <row r="288" ht="15.75" customHeight="1">
      <c r="B288" s="42"/>
      <c r="C288" s="42"/>
      <c r="D288" s="31">
        <f t="shared" si="27"/>
        <v>0</v>
      </c>
      <c r="F288" s="4"/>
    </row>
    <row r="289" ht="15.75" customHeight="1">
      <c r="B289" s="42"/>
      <c r="C289" s="42"/>
      <c r="D289" s="28" t="s">
        <v>27</v>
      </c>
      <c r="F289" s="4"/>
    </row>
    <row r="290" ht="15.75" customHeight="1">
      <c r="B290" s="42"/>
      <c r="C290" s="42"/>
      <c r="D290" s="53">
        <v>82.0</v>
      </c>
      <c r="F290" s="4">
        <v>102.0</v>
      </c>
    </row>
    <row r="291" ht="15.75" customHeight="1">
      <c r="B291" s="42"/>
      <c r="C291" s="42"/>
      <c r="D291" s="35">
        <f t="shared" ref="D291:D305" si="28">(A291*75)/100</f>
        <v>0</v>
      </c>
      <c r="F291" s="4">
        <f>(A291*F290)/100</f>
        <v>0</v>
      </c>
    </row>
    <row r="292" ht="15.75" customHeight="1">
      <c r="B292" s="42"/>
      <c r="C292" s="42"/>
      <c r="D292" s="35">
        <f t="shared" si="28"/>
        <v>0</v>
      </c>
    </row>
    <row r="293" ht="15.75" customHeight="1">
      <c r="B293" s="42"/>
      <c r="C293" s="42"/>
      <c r="D293" s="35">
        <f t="shared" si="28"/>
        <v>0</v>
      </c>
    </row>
    <row r="294" ht="15.75" customHeight="1">
      <c r="B294" s="42"/>
      <c r="C294" s="42"/>
      <c r="D294" s="35">
        <f t="shared" si="28"/>
        <v>0</v>
      </c>
    </row>
    <row r="295" ht="15.75" customHeight="1">
      <c r="B295" s="42"/>
      <c r="C295" s="42"/>
      <c r="D295" s="35">
        <f t="shared" si="28"/>
        <v>0</v>
      </c>
    </row>
    <row r="296" ht="15.75" customHeight="1">
      <c r="B296" s="42"/>
      <c r="C296" s="42"/>
      <c r="D296" s="35">
        <f t="shared" si="28"/>
        <v>0</v>
      </c>
    </row>
    <row r="297" ht="15.75" customHeight="1">
      <c r="B297" s="42"/>
      <c r="C297" s="42"/>
      <c r="D297" s="35">
        <f t="shared" si="28"/>
        <v>0</v>
      </c>
    </row>
    <row r="298" ht="15.75" customHeight="1">
      <c r="B298" s="42"/>
      <c r="C298" s="42"/>
      <c r="D298" s="35">
        <f t="shared" si="28"/>
        <v>0</v>
      </c>
    </row>
    <row r="299" ht="15.75" customHeight="1">
      <c r="B299" s="42"/>
      <c r="C299" s="42"/>
      <c r="D299" s="35">
        <f t="shared" si="28"/>
        <v>0</v>
      </c>
    </row>
    <row r="300" ht="15.75" customHeight="1">
      <c r="B300" s="42"/>
      <c r="C300" s="42"/>
      <c r="D300" s="35">
        <f t="shared" si="28"/>
        <v>0</v>
      </c>
    </row>
    <row r="301" ht="15.75" customHeight="1">
      <c r="B301" s="42"/>
      <c r="C301" s="42"/>
      <c r="D301" s="35">
        <f t="shared" si="28"/>
        <v>0</v>
      </c>
    </row>
    <row r="302" ht="15.75" customHeight="1">
      <c r="B302" s="42"/>
      <c r="C302" s="42"/>
      <c r="D302" s="35">
        <f t="shared" si="28"/>
        <v>0</v>
      </c>
    </row>
    <row r="303" ht="15.75" customHeight="1">
      <c r="B303" s="42"/>
      <c r="C303" s="42"/>
      <c r="D303" s="35">
        <f t="shared" si="28"/>
        <v>0</v>
      </c>
    </row>
    <row r="304" ht="15.75" customHeight="1">
      <c r="B304" s="42"/>
      <c r="C304" s="42"/>
      <c r="D304" s="35">
        <f t="shared" si="28"/>
        <v>0</v>
      </c>
    </row>
    <row r="305" ht="15.75" customHeight="1">
      <c r="B305" s="42"/>
      <c r="C305" s="42"/>
      <c r="D305" s="35">
        <f t="shared" si="28"/>
        <v>0</v>
      </c>
    </row>
    <row r="306" ht="15.75" customHeight="1">
      <c r="B306" s="42"/>
      <c r="C306" s="42"/>
      <c r="D306" s="36" t="s">
        <v>30</v>
      </c>
      <c r="E306" s="37" t="s">
        <v>27</v>
      </c>
      <c r="F306" s="37" t="s">
        <v>31</v>
      </c>
    </row>
    <row r="307" ht="15.75" customHeight="1">
      <c r="B307" s="42"/>
      <c r="C307" s="42"/>
      <c r="D307" s="39">
        <v>40.0</v>
      </c>
      <c r="E307" s="40">
        <v>29.0</v>
      </c>
      <c r="F307" s="40">
        <v>52.0</v>
      </c>
    </row>
    <row r="308" ht="15.75" customHeight="1">
      <c r="B308" s="42"/>
      <c r="C308" s="42"/>
      <c r="D308" s="33">
        <f t="shared" ref="D308:D322" si="29">($D$37*$A308)/100</f>
        <v>0</v>
      </c>
      <c r="E308" s="41">
        <f t="shared" ref="E308:E322" si="30">($E$37*$A308)/100</f>
        <v>0</v>
      </c>
      <c r="F308" s="41">
        <f t="shared" ref="F308:F322" si="31">($D$37*$A308)/100</f>
        <v>0</v>
      </c>
    </row>
    <row r="309" ht="15.75" customHeight="1">
      <c r="B309" s="42"/>
      <c r="C309" s="42"/>
      <c r="D309" s="33">
        <f t="shared" si="29"/>
        <v>0</v>
      </c>
      <c r="E309" s="41">
        <f t="shared" si="30"/>
        <v>0</v>
      </c>
      <c r="F309" s="41">
        <f t="shared" si="31"/>
        <v>0</v>
      </c>
    </row>
    <row r="310" ht="15.75" customHeight="1">
      <c r="B310" s="42"/>
      <c r="C310" s="42"/>
      <c r="D310" s="33">
        <f t="shared" si="29"/>
        <v>0</v>
      </c>
      <c r="E310" s="41">
        <f t="shared" si="30"/>
        <v>0</v>
      </c>
      <c r="F310" s="41">
        <f t="shared" si="31"/>
        <v>0</v>
      </c>
    </row>
    <row r="311" ht="15.75" customHeight="1">
      <c r="B311" s="42"/>
      <c r="C311" s="42"/>
      <c r="D311" s="33">
        <f t="shared" si="29"/>
        <v>0</v>
      </c>
      <c r="E311" s="41">
        <f t="shared" si="30"/>
        <v>0</v>
      </c>
      <c r="F311" s="41">
        <f t="shared" si="31"/>
        <v>0</v>
      </c>
    </row>
    <row r="312" ht="15.75" customHeight="1">
      <c r="B312" s="42"/>
      <c r="C312" s="42"/>
      <c r="D312" s="33">
        <f t="shared" si="29"/>
        <v>0</v>
      </c>
      <c r="E312" s="41">
        <f t="shared" si="30"/>
        <v>0</v>
      </c>
      <c r="F312" s="41">
        <f t="shared" si="31"/>
        <v>0</v>
      </c>
    </row>
    <row r="313" ht="15.75" customHeight="1">
      <c r="B313" s="42"/>
      <c r="C313" s="42"/>
      <c r="D313" s="33">
        <f t="shared" si="29"/>
        <v>0</v>
      </c>
      <c r="E313" s="41">
        <f t="shared" si="30"/>
        <v>0</v>
      </c>
      <c r="F313" s="41">
        <f t="shared" si="31"/>
        <v>0</v>
      </c>
    </row>
    <row r="314" ht="15.75" customHeight="1">
      <c r="B314" s="42"/>
      <c r="C314" s="42"/>
      <c r="D314" s="33">
        <f t="shared" si="29"/>
        <v>0</v>
      </c>
      <c r="E314" s="41">
        <f t="shared" si="30"/>
        <v>0</v>
      </c>
      <c r="F314" s="41">
        <f t="shared" si="31"/>
        <v>0</v>
      </c>
    </row>
    <row r="315" ht="15.75" customHeight="1">
      <c r="B315" s="42"/>
      <c r="C315" s="42"/>
      <c r="D315" s="33">
        <f t="shared" si="29"/>
        <v>0</v>
      </c>
      <c r="E315" s="41">
        <f t="shared" si="30"/>
        <v>0</v>
      </c>
      <c r="F315" s="41">
        <f t="shared" si="31"/>
        <v>0</v>
      </c>
    </row>
    <row r="316" ht="15.75" customHeight="1">
      <c r="B316" s="42"/>
      <c r="C316" s="42"/>
      <c r="D316" s="33">
        <f t="shared" si="29"/>
        <v>0</v>
      </c>
      <c r="E316" s="41">
        <f t="shared" si="30"/>
        <v>0</v>
      </c>
      <c r="F316" s="41">
        <f t="shared" si="31"/>
        <v>0</v>
      </c>
    </row>
    <row r="317" ht="15.75" customHeight="1">
      <c r="B317" s="42"/>
      <c r="C317" s="42"/>
      <c r="D317" s="33">
        <f t="shared" si="29"/>
        <v>0</v>
      </c>
      <c r="E317" s="41">
        <f t="shared" si="30"/>
        <v>0</v>
      </c>
      <c r="F317" s="41">
        <f t="shared" si="31"/>
        <v>0</v>
      </c>
    </row>
    <row r="318" ht="15.75" customHeight="1">
      <c r="B318" s="42"/>
      <c r="C318" s="42"/>
      <c r="D318" s="33">
        <f t="shared" si="29"/>
        <v>0</v>
      </c>
      <c r="E318" s="41">
        <f t="shared" si="30"/>
        <v>0</v>
      </c>
      <c r="F318" s="41">
        <f t="shared" si="31"/>
        <v>0</v>
      </c>
    </row>
    <row r="319" ht="15.75" customHeight="1">
      <c r="B319" s="42"/>
      <c r="C319" s="42"/>
      <c r="D319" s="33">
        <f t="shared" si="29"/>
        <v>0</v>
      </c>
      <c r="E319" s="41">
        <f t="shared" si="30"/>
        <v>0</v>
      </c>
      <c r="F319" s="41">
        <f t="shared" si="31"/>
        <v>0</v>
      </c>
    </row>
    <row r="320" ht="15.75" customHeight="1">
      <c r="B320" s="42"/>
      <c r="C320" s="42"/>
      <c r="D320" s="33">
        <f t="shared" si="29"/>
        <v>0</v>
      </c>
      <c r="E320" s="41">
        <f t="shared" si="30"/>
        <v>0</v>
      </c>
      <c r="F320" s="41">
        <f t="shared" si="31"/>
        <v>0</v>
      </c>
    </row>
    <row r="321" ht="15.75" customHeight="1">
      <c r="B321" s="42"/>
      <c r="C321" s="42"/>
      <c r="D321" s="33">
        <f t="shared" si="29"/>
        <v>0</v>
      </c>
      <c r="E321" s="41">
        <f t="shared" si="30"/>
        <v>0</v>
      </c>
      <c r="F321" s="41">
        <f t="shared" si="31"/>
        <v>0</v>
      </c>
    </row>
    <row r="322" ht="15.75" customHeight="1">
      <c r="B322" s="42"/>
      <c r="C322" s="42"/>
      <c r="D322" s="33">
        <f t="shared" si="29"/>
        <v>0</v>
      </c>
      <c r="E322" s="41">
        <f t="shared" si="30"/>
        <v>0</v>
      </c>
      <c r="F322" s="41">
        <f t="shared" si="31"/>
        <v>0</v>
      </c>
    </row>
    <row r="323" ht="15.75" customHeight="1">
      <c r="B323" s="42"/>
      <c r="C323" s="42"/>
      <c r="D323" s="42"/>
    </row>
    <row r="324" ht="15.75" customHeight="1">
      <c r="B324" s="42"/>
      <c r="C324" s="42"/>
      <c r="D324" s="43" t="s">
        <v>33</v>
      </c>
    </row>
    <row r="325" ht="15.75" customHeight="1">
      <c r="B325" s="42"/>
      <c r="C325" s="42"/>
      <c r="D325" s="43" t="s">
        <v>16</v>
      </c>
      <c r="E325" s="47">
        <v>61.1666666666667</v>
      </c>
      <c r="F325" s="48">
        <f>E325</f>
        <v>61.16666667</v>
      </c>
    </row>
    <row r="326" ht="15.75" customHeight="1">
      <c r="B326" s="42"/>
      <c r="C326" s="42"/>
      <c r="D326" s="43" t="s">
        <v>34</v>
      </c>
      <c r="E326" s="47">
        <v>68.6666666666667</v>
      </c>
      <c r="F326" s="48">
        <f>(E326/2)</f>
        <v>34.33333333</v>
      </c>
    </row>
    <row r="327" ht="15.75" customHeight="1">
      <c r="B327" s="42"/>
      <c r="C327" s="42"/>
      <c r="D327" s="43" t="s">
        <v>36</v>
      </c>
      <c r="E327" s="47">
        <v>76.1666666666667</v>
      </c>
      <c r="F327" s="48">
        <f>(E327/5)</f>
        <v>15.23333333</v>
      </c>
    </row>
    <row r="328" ht="15.75" customHeight="1">
      <c r="B328" s="42"/>
      <c r="C328" s="42"/>
      <c r="D328" s="43" t="s">
        <v>38</v>
      </c>
      <c r="F328" s="48">
        <f>(F325+F326+F327)</f>
        <v>110.7333333</v>
      </c>
    </row>
    <row r="329" ht="15.75" customHeight="1">
      <c r="B329" s="42"/>
      <c r="C329" s="42"/>
      <c r="D329" s="49" t="s">
        <v>39</v>
      </c>
      <c r="E329" s="4">
        <v>77.0</v>
      </c>
      <c r="F329" s="4">
        <f>F328/E329</f>
        <v>1.438095238</v>
      </c>
    </row>
    <row r="330" ht="15.75" customHeight="1">
      <c r="B330" s="42"/>
      <c r="C330" s="42"/>
      <c r="D330" s="43" t="s">
        <v>40</v>
      </c>
    </row>
    <row r="331" ht="15.75" customHeight="1">
      <c r="B331" s="42"/>
      <c r="C331" s="42"/>
      <c r="D331" s="43" t="s">
        <v>16</v>
      </c>
      <c r="E331" s="51">
        <v>-4.0</v>
      </c>
      <c r="F331" s="48">
        <f>E331</f>
        <v>-4</v>
      </c>
    </row>
    <row r="332" ht="15.75" customHeight="1">
      <c r="B332" s="42"/>
      <c r="C332" s="42"/>
      <c r="D332" s="43" t="s">
        <v>34</v>
      </c>
      <c r="E332" s="47">
        <v>-10.0</v>
      </c>
      <c r="F332" s="48">
        <f>(E332/2)</f>
        <v>-5</v>
      </c>
    </row>
    <row r="333" ht="15.75" customHeight="1">
      <c r="B333" s="42"/>
      <c r="C333" s="42"/>
      <c r="D333" s="43" t="s">
        <v>38</v>
      </c>
      <c r="F333" s="48">
        <f>(F331+F332)</f>
        <v>-9</v>
      </c>
    </row>
    <row r="334" ht="15.75" customHeight="1">
      <c r="B334" s="42"/>
      <c r="C334" s="42"/>
      <c r="D334" s="49" t="s">
        <v>41</v>
      </c>
      <c r="E334" s="55">
        <v>52.0</v>
      </c>
      <c r="F334" s="4">
        <f>F333/E334</f>
        <v>-0.1730769231</v>
      </c>
    </row>
    <row r="335" ht="15.75" customHeight="1">
      <c r="B335" s="42"/>
      <c r="C335" s="42"/>
      <c r="D335" s="42"/>
    </row>
    <row r="336" ht="15.75" customHeight="1">
      <c r="B336" s="42"/>
      <c r="C336" s="42"/>
      <c r="D336" s="42"/>
    </row>
    <row r="337" ht="15.75" customHeight="1">
      <c r="B337" s="42"/>
      <c r="C337" s="42"/>
      <c r="D337" s="42"/>
    </row>
    <row r="338" ht="15.75" customHeight="1">
      <c r="B338" s="42"/>
      <c r="C338" s="42"/>
      <c r="D338" s="42"/>
    </row>
    <row r="339" ht="15.75" customHeight="1">
      <c r="B339" s="42"/>
      <c r="C339" s="42"/>
      <c r="D339" s="43" t="s">
        <v>40</v>
      </c>
    </row>
    <row r="340" ht="15.75" customHeight="1">
      <c r="B340" s="42"/>
      <c r="C340" s="42"/>
      <c r="D340" s="43" t="s">
        <v>16</v>
      </c>
      <c r="E340" s="51">
        <v>-11.7</v>
      </c>
      <c r="F340" s="48">
        <f>E340</f>
        <v>-11.7</v>
      </c>
    </row>
    <row r="341" ht="15.75" customHeight="1">
      <c r="B341" s="42"/>
      <c r="C341" s="42"/>
      <c r="D341" s="43" t="s">
        <v>34</v>
      </c>
      <c r="E341" s="51">
        <v>-16.9</v>
      </c>
      <c r="F341" s="48" t="str">
        <f>((E71-0.7)×0.84)</f>
        <v>#ERROR!</v>
      </c>
    </row>
    <row r="342" ht="15.75" customHeight="1">
      <c r="B342" s="42"/>
      <c r="C342" s="42"/>
      <c r="D342" s="43" t="s">
        <v>38</v>
      </c>
      <c r="F342" s="48" t="str">
        <f>(F340+F341)</f>
        <v>#ERROR!</v>
      </c>
    </row>
    <row r="343" ht="15.75" customHeight="1">
      <c r="B343" s="42"/>
      <c r="C343" s="42"/>
      <c r="D343" s="49"/>
      <c r="E343" s="55"/>
      <c r="F343" s="4"/>
    </row>
    <row r="344" ht="15.75" customHeight="1">
      <c r="B344" s="42"/>
      <c r="C344" s="42"/>
      <c r="D344" s="42"/>
    </row>
    <row r="345" ht="15.75" customHeight="1">
      <c r="B345" s="42"/>
      <c r="C345" s="42"/>
      <c r="D345" s="49" t="s">
        <v>41</v>
      </c>
      <c r="E345" s="56">
        <v>22.0</v>
      </c>
      <c r="F345" s="4" t="str">
        <f>F342/E345</f>
        <v>#ERROR!</v>
      </c>
    </row>
    <row r="346" ht="15.75" customHeight="1">
      <c r="B346" s="42"/>
      <c r="C346" s="42"/>
      <c r="D346" s="42"/>
    </row>
    <row r="347" ht="15.75" customHeight="1">
      <c r="B347" s="42"/>
      <c r="C347" s="42"/>
      <c r="D347" s="42"/>
    </row>
    <row r="348" ht="15.75" customHeight="1">
      <c r="B348" s="42"/>
      <c r="C348" s="42"/>
      <c r="D348" s="49">
        <v>7.0</v>
      </c>
    </row>
    <row r="349" ht="15.75" customHeight="1">
      <c r="B349" s="42"/>
      <c r="C349" s="42"/>
      <c r="D349" s="42"/>
    </row>
    <row r="350" ht="15.75" customHeight="1">
      <c r="B350" s="42"/>
      <c r="C350" s="42"/>
      <c r="D350" s="42"/>
    </row>
    <row r="351" ht="15.75" customHeight="1">
      <c r="B351" s="42"/>
      <c r="C351" s="42"/>
      <c r="D351" s="42"/>
    </row>
    <row r="352" ht="15.75" customHeight="1">
      <c r="B352" s="42"/>
      <c r="C352" s="42"/>
      <c r="D352" s="42"/>
    </row>
    <row r="353" ht="15.75" customHeight="1">
      <c r="B353" s="42"/>
      <c r="C353" s="42"/>
      <c r="D353" s="49">
        <v>7.0</v>
      </c>
    </row>
    <row r="354" ht="15.75" customHeight="1">
      <c r="B354" s="42"/>
      <c r="C354" s="42"/>
      <c r="D354" s="42"/>
    </row>
    <row r="355" ht="15.75" customHeight="1">
      <c r="B355" s="42"/>
      <c r="C355" s="42"/>
      <c r="D355" s="42"/>
    </row>
    <row r="356" ht="15.75" customHeight="1">
      <c r="B356" s="42"/>
      <c r="C356" s="42"/>
      <c r="D356" s="42"/>
    </row>
    <row r="357" ht="15.75" customHeight="1">
      <c r="B357" s="42"/>
      <c r="C357" s="42"/>
      <c r="D357" s="42"/>
    </row>
    <row r="358" ht="15.75" customHeight="1">
      <c r="B358" s="42"/>
      <c r="C358" s="42"/>
      <c r="D358" s="49">
        <v>17.0</v>
      </c>
    </row>
    <row r="359" ht="15.75" customHeight="1">
      <c r="B359" s="42"/>
      <c r="C359" s="42"/>
      <c r="D359" s="42"/>
    </row>
    <row r="360" ht="15.75" customHeight="1">
      <c r="B360" s="42"/>
      <c r="C360" s="42"/>
      <c r="D360" s="42"/>
    </row>
    <row r="361" ht="15.75" customHeight="1">
      <c r="B361" s="42"/>
      <c r="C361" s="42"/>
      <c r="D361" s="42"/>
    </row>
    <row r="362" ht="15.75" customHeight="1">
      <c r="B362" s="42"/>
      <c r="C362" s="42"/>
      <c r="D362" s="42"/>
    </row>
    <row r="363" ht="15.75" customHeight="1">
      <c r="B363" s="42"/>
      <c r="C363" s="42"/>
      <c r="D363" s="42"/>
    </row>
    <row r="364" ht="15.75" customHeight="1">
      <c r="B364" s="42"/>
      <c r="C364" s="42"/>
      <c r="D364" s="42"/>
    </row>
    <row r="365" ht="15.75" customHeight="1">
      <c r="B365" s="42"/>
      <c r="C365" s="42"/>
      <c r="D365" s="42"/>
    </row>
    <row r="366" ht="15.75" customHeight="1">
      <c r="B366" s="42"/>
      <c r="C366" s="42"/>
      <c r="D366" s="42"/>
    </row>
    <row r="367" ht="15.75" customHeight="1">
      <c r="B367" s="42"/>
      <c r="C367" s="42"/>
      <c r="D367" s="42"/>
    </row>
    <row r="368" ht="15.75" customHeight="1">
      <c r="B368" s="42"/>
      <c r="C368" s="42"/>
      <c r="D368" s="42"/>
    </row>
    <row r="369" ht="15.75" customHeight="1">
      <c r="B369" s="42"/>
      <c r="C369" s="42"/>
      <c r="D369" s="42"/>
    </row>
    <row r="370" ht="15.75" customHeight="1">
      <c r="B370" s="42"/>
      <c r="C370" s="42"/>
      <c r="D370" s="42"/>
    </row>
    <row r="371" ht="15.75" customHeight="1">
      <c r="B371" s="42"/>
      <c r="C371" s="42"/>
      <c r="D371" s="42"/>
    </row>
    <row r="372" ht="15.75" customHeight="1">
      <c r="B372" s="42"/>
      <c r="C372" s="42"/>
      <c r="D372" s="42"/>
    </row>
    <row r="373" ht="15.75" customHeight="1">
      <c r="B373" s="42"/>
      <c r="C373" s="42"/>
      <c r="D373" s="42"/>
    </row>
    <row r="374" ht="15.75" customHeight="1">
      <c r="B374" s="42"/>
      <c r="C374" s="42"/>
      <c r="D374" s="49">
        <v>17.0</v>
      </c>
    </row>
    <row r="375" ht="15.75" customHeight="1">
      <c r="B375" s="42"/>
      <c r="C375" s="42"/>
      <c r="D375" s="42"/>
    </row>
    <row r="376" ht="15.75" customHeight="1">
      <c r="B376" s="42"/>
      <c r="C376" s="42"/>
      <c r="D376" s="42"/>
    </row>
    <row r="377" ht="15.75" customHeight="1">
      <c r="B377" s="42"/>
      <c r="C377" s="42"/>
      <c r="D377" s="42"/>
    </row>
    <row r="378" ht="15.75" customHeight="1">
      <c r="B378" s="42"/>
      <c r="C378" s="42"/>
      <c r="D378" s="42"/>
    </row>
    <row r="379" ht="15.75" customHeight="1">
      <c r="B379" s="42"/>
      <c r="C379" s="42"/>
      <c r="D379" s="42"/>
    </row>
    <row r="380" ht="15.75" customHeight="1">
      <c r="B380" s="42"/>
      <c r="C380" s="42"/>
      <c r="D380" s="42"/>
    </row>
    <row r="381" ht="15.75" customHeight="1">
      <c r="B381" s="42"/>
      <c r="C381" s="42"/>
      <c r="D381" s="42"/>
    </row>
    <row r="382" ht="15.75" customHeight="1">
      <c r="B382" s="42"/>
      <c r="C382" s="42"/>
      <c r="D382" s="42"/>
    </row>
    <row r="383" ht="15.75" customHeight="1">
      <c r="B383" s="42"/>
      <c r="C383" s="42"/>
      <c r="D383" s="42"/>
    </row>
    <row r="384" ht="15.75" customHeight="1">
      <c r="B384" s="42"/>
      <c r="C384" s="42"/>
      <c r="D384" s="42"/>
    </row>
    <row r="385" ht="15.75" customHeight="1">
      <c r="B385" s="42"/>
      <c r="C385" s="42"/>
      <c r="D385" s="42"/>
    </row>
    <row r="386" ht="15.75" customHeight="1">
      <c r="B386" s="42"/>
      <c r="C386" s="42"/>
      <c r="D386" s="42"/>
    </row>
    <row r="387" ht="15.75" customHeight="1">
      <c r="B387" s="42"/>
      <c r="C387" s="42"/>
      <c r="D387" s="42"/>
    </row>
    <row r="388" ht="15.75" customHeight="1">
      <c r="B388" s="42"/>
      <c r="C388" s="42"/>
      <c r="D388" s="42"/>
    </row>
    <row r="389" ht="15.75" customHeight="1">
      <c r="B389" s="42"/>
      <c r="C389" s="42"/>
      <c r="D389" s="42"/>
    </row>
    <row r="390" ht="15.75" customHeight="1">
      <c r="B390" s="42"/>
      <c r="C390" s="42"/>
      <c r="D390" s="49">
        <v>16.0</v>
      </c>
    </row>
    <row r="391" ht="15.75" customHeight="1">
      <c r="B391" s="42"/>
      <c r="C391" s="42"/>
      <c r="D391" s="42"/>
    </row>
    <row r="392" ht="15.75" customHeight="1">
      <c r="B392" s="42"/>
      <c r="C392" s="42"/>
      <c r="D392" s="42"/>
    </row>
    <row r="393" ht="15.75" customHeight="1">
      <c r="B393" s="42"/>
      <c r="C393" s="42"/>
      <c r="D393" s="42"/>
    </row>
    <row r="394" ht="15.75" customHeight="1">
      <c r="B394" s="42"/>
      <c r="C394" s="42"/>
      <c r="D394" s="42"/>
    </row>
    <row r="395" ht="15.75" customHeight="1">
      <c r="B395" s="42"/>
      <c r="C395" s="42"/>
      <c r="D395" s="42"/>
    </row>
    <row r="396" ht="15.75" customHeight="1">
      <c r="B396" s="42"/>
      <c r="C396" s="42"/>
      <c r="D396" s="42"/>
    </row>
    <row r="397" ht="15.75" customHeight="1">
      <c r="B397" s="42"/>
      <c r="C397" s="42"/>
      <c r="D397" s="42"/>
    </row>
    <row r="398" ht="15.75" customHeight="1">
      <c r="B398" s="42"/>
      <c r="C398" s="42"/>
      <c r="D398" s="42"/>
    </row>
    <row r="399" ht="15.75" customHeight="1">
      <c r="B399" s="42"/>
      <c r="C399" s="42"/>
      <c r="D399" s="42"/>
    </row>
    <row r="400" ht="15.75" customHeight="1">
      <c r="B400" s="42"/>
      <c r="C400" s="42"/>
      <c r="D400" s="42"/>
    </row>
    <row r="401" ht="15.75" customHeight="1">
      <c r="B401" s="42"/>
      <c r="C401" s="42"/>
      <c r="D401" s="42"/>
    </row>
    <row r="402" ht="15.75" customHeight="1">
      <c r="B402" s="42"/>
      <c r="C402" s="42"/>
      <c r="D402" s="42"/>
    </row>
    <row r="403" ht="15.75" customHeight="1">
      <c r="B403" s="42"/>
      <c r="C403" s="42"/>
      <c r="D403" s="42"/>
    </row>
    <row r="404" ht="15.75" customHeight="1">
      <c r="B404" s="42"/>
      <c r="C404" s="42"/>
      <c r="D404" s="42"/>
    </row>
    <row r="405" ht="15.75" customHeight="1">
      <c r="B405" s="42"/>
      <c r="C405" s="42"/>
      <c r="D405" s="49">
        <v>17.0</v>
      </c>
    </row>
    <row r="406" ht="15.75" customHeight="1">
      <c r="B406" s="42"/>
      <c r="C406" s="42"/>
      <c r="D406" s="28" t="s">
        <v>15</v>
      </c>
      <c r="E406" s="11">
        <v>6.0</v>
      </c>
      <c r="F406" s="11">
        <v>7.0</v>
      </c>
    </row>
    <row r="407" ht="15.75" customHeight="1">
      <c r="B407" s="42"/>
      <c r="C407" s="42"/>
      <c r="D407" s="30">
        <v>213.0</v>
      </c>
      <c r="E407" s="11"/>
      <c r="F407" s="11"/>
    </row>
    <row r="408" ht="15.75" customHeight="1">
      <c r="B408" s="42"/>
      <c r="C408" s="42"/>
      <c r="D408" s="31">
        <f t="shared" ref="D408:D411" si="32">($D$2*$A408)/100</f>
        <v>0</v>
      </c>
      <c r="E408" s="11"/>
      <c r="F408" s="11"/>
    </row>
    <row r="409" ht="15.75" customHeight="1">
      <c r="B409" s="42"/>
      <c r="C409" s="42"/>
      <c r="D409" s="31">
        <f t="shared" si="32"/>
        <v>0</v>
      </c>
      <c r="E409" s="11"/>
      <c r="F409" s="11"/>
    </row>
    <row r="410" ht="15.75" customHeight="1">
      <c r="B410" s="42"/>
      <c r="C410" s="42"/>
      <c r="D410" s="31">
        <f t="shared" si="32"/>
        <v>0</v>
      </c>
      <c r="E410" s="11"/>
      <c r="F410" s="11"/>
    </row>
    <row r="411" ht="15.75" customHeight="1">
      <c r="B411" s="42"/>
      <c r="C411" s="42"/>
      <c r="D411" s="31">
        <f t="shared" si="32"/>
        <v>0</v>
      </c>
      <c r="E411" s="11"/>
      <c r="F411" s="11"/>
    </row>
    <row r="412" ht="15.75" customHeight="1">
      <c r="B412" s="42"/>
      <c r="C412" s="42"/>
      <c r="D412" s="28" t="s">
        <v>23</v>
      </c>
    </row>
    <row r="413" ht="15.75" customHeight="1">
      <c r="B413" s="42"/>
      <c r="C413" s="42"/>
      <c r="D413" s="30">
        <v>202.0</v>
      </c>
    </row>
    <row r="414" ht="15.75" customHeight="1">
      <c r="B414" s="42"/>
      <c r="C414" s="42"/>
      <c r="D414" s="31">
        <f t="shared" ref="D414:D417" si="33">($D$8*$A414)/100</f>
        <v>0</v>
      </c>
    </row>
    <row r="415" ht="15.75" customHeight="1">
      <c r="B415" s="42"/>
      <c r="C415" s="42"/>
      <c r="D415" s="31">
        <f t="shared" si="33"/>
        <v>0</v>
      </c>
    </row>
    <row r="416" ht="15.75" customHeight="1">
      <c r="B416" s="42"/>
      <c r="C416" s="42"/>
      <c r="D416" s="31">
        <f t="shared" si="33"/>
        <v>0</v>
      </c>
    </row>
    <row r="417" ht="15.75" customHeight="1">
      <c r="B417" s="42"/>
      <c r="C417" s="42"/>
      <c r="D417" s="31">
        <f t="shared" si="33"/>
        <v>0</v>
      </c>
      <c r="F417" s="4"/>
    </row>
    <row r="418" ht="15.75" customHeight="1">
      <c r="B418" s="42"/>
      <c r="C418" s="42"/>
      <c r="D418" s="28" t="s">
        <v>44</v>
      </c>
      <c r="F418" s="4"/>
    </row>
    <row r="419" ht="15.75" customHeight="1">
      <c r="B419" s="42"/>
      <c r="C419" s="42"/>
      <c r="D419" s="30">
        <v>155.0</v>
      </c>
      <c r="F419" s="4" t="s">
        <v>24</v>
      </c>
    </row>
    <row r="420" ht="15.75" customHeight="1">
      <c r="B420" s="42"/>
      <c r="C420" s="42"/>
      <c r="D420" s="31">
        <f t="shared" ref="D420:D423" si="34">($D$14*$A420)/100</f>
        <v>0</v>
      </c>
      <c r="F420" s="4"/>
    </row>
    <row r="421" ht="15.75" customHeight="1">
      <c r="B421" s="42"/>
      <c r="C421" s="42"/>
      <c r="D421" s="31">
        <f t="shared" si="34"/>
        <v>0</v>
      </c>
      <c r="F421" s="4"/>
    </row>
    <row r="422" ht="15.75" customHeight="1">
      <c r="B422" s="42"/>
      <c r="C422" s="42"/>
      <c r="D422" s="31">
        <f t="shared" si="34"/>
        <v>0</v>
      </c>
      <c r="F422" s="4"/>
    </row>
    <row r="423" ht="15.75" customHeight="1">
      <c r="B423" s="42"/>
      <c r="C423" s="42"/>
      <c r="D423" s="31">
        <f t="shared" si="34"/>
        <v>0</v>
      </c>
      <c r="F423" s="4"/>
    </row>
    <row r="424" ht="15.75" customHeight="1">
      <c r="B424" s="42"/>
      <c r="C424" s="42"/>
      <c r="D424" s="28" t="s">
        <v>27</v>
      </c>
      <c r="F424" s="4"/>
    </row>
    <row r="425" ht="15.75" customHeight="1">
      <c r="B425" s="42"/>
      <c r="C425" s="42"/>
      <c r="D425" s="53">
        <v>83.0</v>
      </c>
      <c r="F425" s="4">
        <v>103.0</v>
      </c>
    </row>
    <row r="426" ht="15.75" customHeight="1">
      <c r="B426" s="42"/>
      <c r="C426" s="42"/>
      <c r="D426" s="35">
        <f t="shared" ref="D426:D440" si="35">(A426*75)/100</f>
        <v>0</v>
      </c>
      <c r="F426" s="4">
        <f>(A426*F425)/100</f>
        <v>0</v>
      </c>
    </row>
    <row r="427" ht="15.75" customHeight="1">
      <c r="B427" s="42"/>
      <c r="C427" s="42"/>
      <c r="D427" s="35">
        <f t="shared" si="35"/>
        <v>0</v>
      </c>
    </row>
    <row r="428" ht="15.75" customHeight="1">
      <c r="B428" s="42"/>
      <c r="C428" s="42"/>
      <c r="D428" s="35">
        <f t="shared" si="35"/>
        <v>0</v>
      </c>
    </row>
    <row r="429" ht="15.75" customHeight="1">
      <c r="B429" s="42"/>
      <c r="C429" s="42"/>
      <c r="D429" s="35">
        <f t="shared" si="35"/>
        <v>0</v>
      </c>
    </row>
    <row r="430" ht="15.75" customHeight="1">
      <c r="B430" s="42"/>
      <c r="C430" s="42"/>
      <c r="D430" s="35">
        <f t="shared" si="35"/>
        <v>0</v>
      </c>
    </row>
    <row r="431" ht="15.75" customHeight="1">
      <c r="B431" s="42"/>
      <c r="C431" s="42"/>
      <c r="D431" s="35">
        <f t="shared" si="35"/>
        <v>0</v>
      </c>
    </row>
    <row r="432" ht="15.75" customHeight="1">
      <c r="B432" s="42"/>
      <c r="C432" s="42"/>
      <c r="D432" s="35">
        <f t="shared" si="35"/>
        <v>0</v>
      </c>
    </row>
    <row r="433" ht="15.75" customHeight="1">
      <c r="B433" s="42"/>
      <c r="C433" s="42"/>
      <c r="D433" s="35">
        <f t="shared" si="35"/>
        <v>0</v>
      </c>
    </row>
    <row r="434" ht="15.75" customHeight="1">
      <c r="B434" s="42"/>
      <c r="C434" s="42"/>
      <c r="D434" s="35">
        <f t="shared" si="35"/>
        <v>0</v>
      </c>
    </row>
    <row r="435" ht="15.75" customHeight="1">
      <c r="B435" s="42"/>
      <c r="C435" s="42"/>
      <c r="D435" s="35">
        <f t="shared" si="35"/>
        <v>0</v>
      </c>
    </row>
    <row r="436" ht="15.75" customHeight="1">
      <c r="B436" s="42"/>
      <c r="C436" s="42"/>
      <c r="D436" s="35">
        <f t="shared" si="35"/>
        <v>0</v>
      </c>
    </row>
    <row r="437" ht="15.75" customHeight="1">
      <c r="B437" s="42"/>
      <c r="C437" s="42"/>
      <c r="D437" s="35">
        <f t="shared" si="35"/>
        <v>0</v>
      </c>
    </row>
    <row r="438" ht="15.75" customHeight="1">
      <c r="B438" s="42"/>
      <c r="C438" s="42"/>
      <c r="D438" s="35">
        <f t="shared" si="35"/>
        <v>0</v>
      </c>
    </row>
    <row r="439" ht="15.75" customHeight="1">
      <c r="B439" s="42"/>
      <c r="C439" s="42"/>
      <c r="D439" s="35">
        <f t="shared" si="35"/>
        <v>0</v>
      </c>
    </row>
    <row r="440" ht="15.75" customHeight="1">
      <c r="B440" s="42"/>
      <c r="C440" s="42"/>
      <c r="D440" s="35">
        <f t="shared" si="35"/>
        <v>0</v>
      </c>
    </row>
    <row r="441" ht="15.75" customHeight="1">
      <c r="B441" s="42"/>
      <c r="C441" s="42"/>
      <c r="D441" s="36" t="s">
        <v>30</v>
      </c>
      <c r="E441" s="37" t="s">
        <v>27</v>
      </c>
      <c r="F441" s="37" t="s">
        <v>31</v>
      </c>
    </row>
    <row r="442" ht="15.75" customHeight="1">
      <c r="B442" s="42"/>
      <c r="C442" s="42"/>
      <c r="D442" s="39">
        <v>41.0</v>
      </c>
      <c r="E442" s="40">
        <v>30.0</v>
      </c>
      <c r="F442" s="40">
        <v>53.0</v>
      </c>
    </row>
    <row r="443" ht="15.75" customHeight="1">
      <c r="B443" s="42"/>
      <c r="C443" s="42"/>
      <c r="D443" s="33">
        <f t="shared" ref="D443:D457" si="36">($D$37*$A443)/100</f>
        <v>0</v>
      </c>
      <c r="E443" s="41">
        <f t="shared" ref="E443:E457" si="37">($E$37*$A443)/100</f>
        <v>0</v>
      </c>
      <c r="F443" s="41">
        <f t="shared" ref="F443:F457" si="38">($D$37*$A443)/100</f>
        <v>0</v>
      </c>
    </row>
    <row r="444" ht="15.75" customHeight="1">
      <c r="B444" s="42"/>
      <c r="C444" s="42"/>
      <c r="D444" s="33">
        <f t="shared" si="36"/>
        <v>0</v>
      </c>
      <c r="E444" s="41">
        <f t="shared" si="37"/>
        <v>0</v>
      </c>
      <c r="F444" s="41">
        <f t="shared" si="38"/>
        <v>0</v>
      </c>
    </row>
    <row r="445" ht="15.75" customHeight="1">
      <c r="B445" s="42"/>
      <c r="C445" s="42"/>
      <c r="D445" s="33">
        <f t="shared" si="36"/>
        <v>0</v>
      </c>
      <c r="E445" s="41">
        <f t="shared" si="37"/>
        <v>0</v>
      </c>
      <c r="F445" s="41">
        <f t="shared" si="38"/>
        <v>0</v>
      </c>
    </row>
    <row r="446" ht="15.75" customHeight="1">
      <c r="B446" s="42"/>
      <c r="C446" s="42"/>
      <c r="D446" s="33">
        <f t="shared" si="36"/>
        <v>0</v>
      </c>
      <c r="E446" s="41">
        <f t="shared" si="37"/>
        <v>0</v>
      </c>
      <c r="F446" s="41">
        <f t="shared" si="38"/>
        <v>0</v>
      </c>
    </row>
    <row r="447" ht="15.75" customHeight="1">
      <c r="B447" s="42"/>
      <c r="C447" s="42"/>
      <c r="D447" s="33">
        <f t="shared" si="36"/>
        <v>0</v>
      </c>
      <c r="E447" s="41">
        <f t="shared" si="37"/>
        <v>0</v>
      </c>
      <c r="F447" s="41">
        <f t="shared" si="38"/>
        <v>0</v>
      </c>
    </row>
    <row r="448" ht="15.75" customHeight="1">
      <c r="B448" s="42"/>
      <c r="C448" s="42"/>
      <c r="D448" s="33">
        <f t="shared" si="36"/>
        <v>0</v>
      </c>
      <c r="E448" s="41">
        <f t="shared" si="37"/>
        <v>0</v>
      </c>
      <c r="F448" s="41">
        <f t="shared" si="38"/>
        <v>0</v>
      </c>
    </row>
    <row r="449" ht="15.75" customHeight="1">
      <c r="B449" s="42"/>
      <c r="C449" s="42"/>
      <c r="D449" s="33">
        <f t="shared" si="36"/>
        <v>0</v>
      </c>
      <c r="E449" s="41">
        <f t="shared" si="37"/>
        <v>0</v>
      </c>
      <c r="F449" s="41">
        <f t="shared" si="38"/>
        <v>0</v>
      </c>
    </row>
    <row r="450" ht="15.75" customHeight="1">
      <c r="B450" s="42"/>
      <c r="C450" s="42"/>
      <c r="D450" s="33">
        <f t="shared" si="36"/>
        <v>0</v>
      </c>
      <c r="E450" s="41">
        <f t="shared" si="37"/>
        <v>0</v>
      </c>
      <c r="F450" s="41">
        <f t="shared" si="38"/>
        <v>0</v>
      </c>
    </row>
    <row r="451" ht="15.75" customHeight="1">
      <c r="B451" s="42"/>
      <c r="C451" s="42"/>
      <c r="D451" s="33">
        <f t="shared" si="36"/>
        <v>0</v>
      </c>
      <c r="E451" s="41">
        <f t="shared" si="37"/>
        <v>0</v>
      </c>
      <c r="F451" s="41">
        <f t="shared" si="38"/>
        <v>0</v>
      </c>
    </row>
    <row r="452" ht="15.75" customHeight="1">
      <c r="B452" s="42"/>
      <c r="C452" s="42"/>
      <c r="D452" s="33">
        <f t="shared" si="36"/>
        <v>0</v>
      </c>
      <c r="E452" s="41">
        <f t="shared" si="37"/>
        <v>0</v>
      </c>
      <c r="F452" s="41">
        <f t="shared" si="38"/>
        <v>0</v>
      </c>
    </row>
    <row r="453" ht="15.75" customHeight="1">
      <c r="B453" s="42"/>
      <c r="C453" s="42"/>
      <c r="D453" s="33">
        <f t="shared" si="36"/>
        <v>0</v>
      </c>
      <c r="E453" s="41">
        <f t="shared" si="37"/>
        <v>0</v>
      </c>
      <c r="F453" s="41">
        <f t="shared" si="38"/>
        <v>0</v>
      </c>
    </row>
    <row r="454" ht="15.75" customHeight="1">
      <c r="B454" s="42"/>
      <c r="C454" s="42"/>
      <c r="D454" s="33">
        <f t="shared" si="36"/>
        <v>0</v>
      </c>
      <c r="E454" s="41">
        <f t="shared" si="37"/>
        <v>0</v>
      </c>
      <c r="F454" s="41">
        <f t="shared" si="38"/>
        <v>0</v>
      </c>
    </row>
    <row r="455" ht="15.75" customHeight="1">
      <c r="B455" s="42"/>
      <c r="C455" s="42"/>
      <c r="D455" s="33">
        <f t="shared" si="36"/>
        <v>0</v>
      </c>
      <c r="E455" s="41">
        <f t="shared" si="37"/>
        <v>0</v>
      </c>
      <c r="F455" s="41">
        <f t="shared" si="38"/>
        <v>0</v>
      </c>
    </row>
    <row r="456" ht="15.75" customHeight="1">
      <c r="B456" s="42"/>
      <c r="C456" s="42"/>
      <c r="D456" s="33">
        <f t="shared" si="36"/>
        <v>0</v>
      </c>
      <c r="E456" s="41">
        <f t="shared" si="37"/>
        <v>0</v>
      </c>
      <c r="F456" s="41">
        <f t="shared" si="38"/>
        <v>0</v>
      </c>
    </row>
    <row r="457" ht="15.75" customHeight="1">
      <c r="B457" s="42"/>
      <c r="C457" s="42"/>
      <c r="D457" s="33">
        <f t="shared" si="36"/>
        <v>0</v>
      </c>
      <c r="E457" s="41">
        <f t="shared" si="37"/>
        <v>0</v>
      </c>
      <c r="F457" s="41">
        <f t="shared" si="38"/>
        <v>0</v>
      </c>
    </row>
    <row r="458" ht="15.75" customHeight="1">
      <c r="B458" s="42"/>
      <c r="C458" s="42"/>
      <c r="D458" s="42"/>
    </row>
    <row r="459" ht="15.75" customHeight="1">
      <c r="B459" s="42"/>
      <c r="C459" s="42"/>
      <c r="D459" s="43" t="s">
        <v>33</v>
      </c>
    </row>
    <row r="460" ht="15.75" customHeight="1">
      <c r="B460" s="42"/>
      <c r="C460" s="42"/>
      <c r="D460" s="43" t="s">
        <v>16</v>
      </c>
      <c r="E460" s="47">
        <v>83.6666666666667</v>
      </c>
      <c r="F460" s="48">
        <f>E460</f>
        <v>83.66666667</v>
      </c>
    </row>
    <row r="461" ht="15.75" customHeight="1">
      <c r="B461" s="42"/>
      <c r="C461" s="42"/>
      <c r="D461" s="43" t="s">
        <v>34</v>
      </c>
      <c r="E461" s="47">
        <v>91.1666666666667</v>
      </c>
      <c r="F461" s="48">
        <f>(E461/2)</f>
        <v>45.58333333</v>
      </c>
    </row>
    <row r="462" ht="15.75" customHeight="1">
      <c r="B462" s="42"/>
      <c r="C462" s="42"/>
      <c r="D462" s="43" t="s">
        <v>36</v>
      </c>
      <c r="E462" s="47">
        <v>98.6666666666667</v>
      </c>
      <c r="F462" s="48">
        <f>(E462/5)</f>
        <v>19.73333333</v>
      </c>
    </row>
    <row r="463" ht="15.75" customHeight="1">
      <c r="B463" s="42"/>
      <c r="C463" s="42"/>
      <c r="D463" s="43" t="s">
        <v>38</v>
      </c>
      <c r="F463" s="48">
        <f>(F460+F461+F462)</f>
        <v>148.9833333</v>
      </c>
    </row>
    <row r="464" ht="15.75" customHeight="1">
      <c r="B464" s="42"/>
      <c r="C464" s="42"/>
      <c r="D464" s="49" t="s">
        <v>39</v>
      </c>
      <c r="E464" s="4">
        <v>78.0</v>
      </c>
      <c r="F464" s="4">
        <f>F463/E464</f>
        <v>1.910042735</v>
      </c>
    </row>
    <row r="465" ht="15.75" customHeight="1">
      <c r="B465" s="42"/>
      <c r="C465" s="42"/>
      <c r="D465" s="43" t="s">
        <v>40</v>
      </c>
    </row>
    <row r="466" ht="15.75" customHeight="1">
      <c r="B466" s="42"/>
      <c r="C466" s="42"/>
      <c r="D466" s="43" t="s">
        <v>16</v>
      </c>
      <c r="E466" s="51">
        <v>-16.0</v>
      </c>
      <c r="F466" s="48">
        <f>E466</f>
        <v>-16</v>
      </c>
    </row>
    <row r="467" ht="15.75" customHeight="1">
      <c r="B467" s="42"/>
      <c r="C467" s="42"/>
      <c r="D467" s="43" t="s">
        <v>34</v>
      </c>
      <c r="E467" s="47">
        <v>-22.0</v>
      </c>
      <c r="F467" s="48">
        <f>(E467/2)</f>
        <v>-11</v>
      </c>
    </row>
    <row r="468" ht="15.75" customHeight="1">
      <c r="B468" s="42"/>
      <c r="C468" s="42"/>
      <c r="D468" s="43" t="s">
        <v>38</v>
      </c>
      <c r="F468" s="48">
        <f>(F466+F467)</f>
        <v>-27</v>
      </c>
    </row>
    <row r="469" ht="15.75" customHeight="1">
      <c r="B469" s="42"/>
      <c r="C469" s="42"/>
      <c r="D469" s="49" t="s">
        <v>41</v>
      </c>
      <c r="E469" s="55">
        <v>53.0</v>
      </c>
      <c r="F469" s="4">
        <f>F468/E469</f>
        <v>-0.5094339623</v>
      </c>
    </row>
    <row r="470" ht="15.75" customHeight="1">
      <c r="B470" s="42"/>
      <c r="C470" s="42"/>
      <c r="D470" s="42"/>
    </row>
    <row r="471" ht="15.75" customHeight="1">
      <c r="B471" s="42"/>
      <c r="C471" s="42"/>
      <c r="D471" s="42"/>
    </row>
    <row r="472" ht="15.75" customHeight="1">
      <c r="B472" s="42"/>
      <c r="C472" s="42"/>
      <c r="D472" s="42"/>
    </row>
    <row r="473" ht="15.75" customHeight="1">
      <c r="B473" s="42"/>
      <c r="C473" s="42"/>
      <c r="D473" s="42"/>
    </row>
    <row r="474" ht="15.75" customHeight="1">
      <c r="B474" s="42"/>
      <c r="C474" s="42"/>
      <c r="D474" s="43" t="s">
        <v>40</v>
      </c>
    </row>
    <row r="475" ht="15.75" customHeight="1">
      <c r="B475" s="42"/>
      <c r="C475" s="42"/>
      <c r="D475" s="43" t="s">
        <v>16</v>
      </c>
      <c r="E475" s="51">
        <v>-22.1</v>
      </c>
      <c r="F475" s="48">
        <f>E475</f>
        <v>-22.1</v>
      </c>
    </row>
    <row r="476" ht="15.75" customHeight="1">
      <c r="B476" s="42"/>
      <c r="C476" s="42"/>
      <c r="D476" s="43" t="s">
        <v>34</v>
      </c>
      <c r="E476" s="51">
        <v>-27.3</v>
      </c>
      <c r="F476" s="48" t="str">
        <f>((E71-0.7)×0.84)</f>
        <v>#ERROR!</v>
      </c>
    </row>
    <row r="477" ht="15.75" customHeight="1">
      <c r="B477" s="42"/>
      <c r="C477" s="42"/>
      <c r="D477" s="43" t="s">
        <v>38</v>
      </c>
      <c r="F477" s="48" t="str">
        <f>(F475+F476)</f>
        <v>#ERROR!</v>
      </c>
    </row>
    <row r="478" ht="15.75" customHeight="1">
      <c r="B478" s="42"/>
      <c r="C478" s="42"/>
      <c r="D478" s="49"/>
      <c r="E478" s="55"/>
      <c r="F478" s="4"/>
    </row>
    <row r="479" ht="15.75" customHeight="1">
      <c r="B479" s="42"/>
      <c r="C479" s="42"/>
      <c r="D479" s="42"/>
    </row>
    <row r="480" ht="15.75" customHeight="1">
      <c r="B480" s="42"/>
      <c r="C480" s="42"/>
      <c r="D480" s="49" t="s">
        <v>41</v>
      </c>
      <c r="E480" s="56">
        <v>23.0</v>
      </c>
      <c r="F480" s="4" t="str">
        <f>F477/E480</f>
        <v>#ERROR!</v>
      </c>
    </row>
    <row r="481" ht="15.75" customHeight="1">
      <c r="B481" s="42"/>
      <c r="C481" s="42"/>
      <c r="D481" s="42"/>
    </row>
    <row r="482" ht="15.75" customHeight="1">
      <c r="B482" s="42"/>
      <c r="C482" s="42"/>
      <c r="D482" s="42"/>
    </row>
    <row r="483" ht="15.75" customHeight="1">
      <c r="B483" s="42"/>
      <c r="C483" s="42"/>
      <c r="D483" s="49">
        <v>8.0</v>
      </c>
    </row>
    <row r="484" ht="15.75" customHeight="1">
      <c r="B484" s="42"/>
      <c r="C484" s="42"/>
      <c r="D484" s="42"/>
    </row>
    <row r="485" ht="15.75" customHeight="1">
      <c r="B485" s="42"/>
      <c r="C485" s="42"/>
      <c r="D485" s="42"/>
    </row>
    <row r="486" ht="15.75" customHeight="1">
      <c r="B486" s="42"/>
      <c r="C486" s="42"/>
      <c r="D486" s="42"/>
    </row>
    <row r="487" ht="15.75" customHeight="1">
      <c r="B487" s="42"/>
      <c r="C487" s="42"/>
      <c r="D487" s="42"/>
    </row>
    <row r="488" ht="15.75" customHeight="1">
      <c r="B488" s="42"/>
      <c r="C488" s="42"/>
      <c r="D488" s="49">
        <v>8.0</v>
      </c>
    </row>
    <row r="489" ht="15.75" customHeight="1">
      <c r="B489" s="42"/>
      <c r="C489" s="42"/>
      <c r="D489" s="42"/>
    </row>
    <row r="490" ht="15.75" customHeight="1">
      <c r="B490" s="42"/>
      <c r="C490" s="42"/>
      <c r="D490" s="42"/>
    </row>
    <row r="491" ht="15.75" customHeight="1">
      <c r="B491" s="42"/>
      <c r="C491" s="42"/>
      <c r="D491" s="42"/>
    </row>
    <row r="492" ht="15.75" customHeight="1">
      <c r="B492" s="42"/>
      <c r="C492" s="42"/>
      <c r="D492" s="42"/>
    </row>
    <row r="493" ht="15.75" customHeight="1">
      <c r="B493" s="42"/>
      <c r="C493" s="42"/>
      <c r="D493" s="49">
        <v>18.0</v>
      </c>
    </row>
    <row r="494" ht="15.75" customHeight="1">
      <c r="B494" s="42"/>
      <c r="C494" s="42"/>
      <c r="D494" s="42"/>
    </row>
    <row r="495" ht="15.75" customHeight="1">
      <c r="B495" s="42"/>
      <c r="C495" s="42"/>
      <c r="D495" s="42"/>
    </row>
    <row r="496" ht="15.75" customHeight="1">
      <c r="B496" s="42"/>
      <c r="C496" s="42"/>
      <c r="D496" s="42"/>
    </row>
    <row r="497" ht="15.75" customHeight="1">
      <c r="B497" s="42"/>
      <c r="C497" s="42"/>
      <c r="D497" s="42"/>
    </row>
    <row r="498" ht="15.75" customHeight="1">
      <c r="B498" s="42"/>
      <c r="C498" s="42"/>
      <c r="D498" s="42"/>
    </row>
    <row r="499" ht="15.75" customHeight="1">
      <c r="B499" s="42"/>
      <c r="C499" s="42"/>
      <c r="D499" s="42"/>
    </row>
    <row r="500" ht="15.75" customHeight="1">
      <c r="B500" s="42"/>
      <c r="C500" s="42"/>
      <c r="D500" s="42"/>
    </row>
    <row r="501" ht="15.75" customHeight="1">
      <c r="B501" s="42"/>
      <c r="C501" s="42"/>
      <c r="D501" s="42"/>
    </row>
    <row r="502" ht="15.75" customHeight="1">
      <c r="B502" s="42"/>
      <c r="C502" s="42"/>
      <c r="D502" s="42"/>
    </row>
    <row r="503" ht="15.75" customHeight="1">
      <c r="B503" s="42"/>
      <c r="C503" s="42"/>
      <c r="D503" s="42"/>
    </row>
    <row r="504" ht="15.75" customHeight="1">
      <c r="B504" s="42"/>
      <c r="C504" s="42"/>
      <c r="D504" s="42"/>
    </row>
    <row r="505" ht="15.75" customHeight="1">
      <c r="B505" s="42"/>
      <c r="C505" s="42"/>
      <c r="D505" s="42"/>
    </row>
    <row r="506" ht="15.75" customHeight="1">
      <c r="B506" s="42"/>
      <c r="C506" s="42"/>
      <c r="D506" s="42"/>
    </row>
    <row r="507" ht="15.75" customHeight="1">
      <c r="B507" s="42"/>
      <c r="C507" s="42"/>
      <c r="D507" s="42"/>
    </row>
    <row r="508" ht="15.75" customHeight="1">
      <c r="B508" s="42"/>
      <c r="C508" s="42"/>
      <c r="D508" s="42"/>
    </row>
    <row r="509" ht="15.75" customHeight="1">
      <c r="B509" s="42"/>
      <c r="C509" s="42"/>
      <c r="D509" s="49">
        <v>18.0</v>
      </c>
    </row>
    <row r="510" ht="15.75" customHeight="1">
      <c r="B510" s="42"/>
      <c r="C510" s="42"/>
      <c r="D510" s="42"/>
    </row>
    <row r="511" ht="15.75" customHeight="1">
      <c r="B511" s="42"/>
      <c r="C511" s="42"/>
      <c r="D511" s="42"/>
    </row>
    <row r="512" ht="15.75" customHeight="1">
      <c r="B512" s="42"/>
      <c r="C512" s="42"/>
      <c r="D512" s="42"/>
    </row>
    <row r="513" ht="15.75" customHeight="1">
      <c r="B513" s="42"/>
      <c r="C513" s="42"/>
      <c r="D513" s="42"/>
    </row>
    <row r="514" ht="15.75" customHeight="1">
      <c r="B514" s="42"/>
      <c r="C514" s="42"/>
      <c r="D514" s="42"/>
    </row>
    <row r="515" ht="15.75" customHeight="1">
      <c r="B515" s="42"/>
      <c r="C515" s="42"/>
      <c r="D515" s="42"/>
    </row>
    <row r="516" ht="15.75" customHeight="1">
      <c r="B516" s="42"/>
      <c r="C516" s="42"/>
      <c r="D516" s="42"/>
    </row>
    <row r="517" ht="15.75" customHeight="1">
      <c r="B517" s="42"/>
      <c r="C517" s="42"/>
      <c r="D517" s="42"/>
    </row>
    <row r="518" ht="15.75" customHeight="1">
      <c r="B518" s="42"/>
      <c r="C518" s="42"/>
      <c r="D518" s="42"/>
    </row>
    <row r="519" ht="15.75" customHeight="1">
      <c r="B519" s="42"/>
      <c r="C519" s="42"/>
      <c r="D519" s="42"/>
    </row>
    <row r="520" ht="15.75" customHeight="1">
      <c r="B520" s="42"/>
      <c r="C520" s="42"/>
      <c r="D520" s="42"/>
    </row>
    <row r="521" ht="15.75" customHeight="1">
      <c r="B521" s="42"/>
      <c r="C521" s="42"/>
      <c r="D521" s="42"/>
    </row>
    <row r="522" ht="15.75" customHeight="1">
      <c r="B522" s="42"/>
      <c r="C522" s="42"/>
      <c r="D522" s="42"/>
    </row>
    <row r="523" ht="15.75" customHeight="1">
      <c r="B523" s="42"/>
      <c r="C523" s="42"/>
      <c r="D523" s="42"/>
    </row>
    <row r="524" ht="15.75" customHeight="1">
      <c r="B524" s="42"/>
      <c r="C524" s="42"/>
      <c r="D524" s="42"/>
    </row>
    <row r="525" ht="15.75" customHeight="1">
      <c r="B525" s="42"/>
      <c r="C525" s="42"/>
      <c r="D525" s="49">
        <v>17.0</v>
      </c>
    </row>
    <row r="526" ht="15.75" customHeight="1">
      <c r="B526" s="42"/>
      <c r="C526" s="42"/>
      <c r="D526" s="42"/>
    </row>
    <row r="527" ht="15.75" customHeight="1">
      <c r="B527" s="42"/>
      <c r="C527" s="42"/>
      <c r="D527" s="42"/>
    </row>
    <row r="528" ht="15.75" customHeight="1">
      <c r="B528" s="42"/>
      <c r="C528" s="42"/>
      <c r="D528" s="42"/>
    </row>
    <row r="529" ht="15.75" customHeight="1">
      <c r="B529" s="42"/>
      <c r="C529" s="42"/>
      <c r="D529" s="42"/>
    </row>
    <row r="530" ht="15.75" customHeight="1">
      <c r="B530" s="42"/>
      <c r="C530" s="42"/>
      <c r="D530" s="42"/>
    </row>
    <row r="531" ht="15.75" customHeight="1">
      <c r="B531" s="42"/>
      <c r="C531" s="42"/>
      <c r="D531" s="42"/>
    </row>
    <row r="532" ht="15.75" customHeight="1">
      <c r="B532" s="42"/>
      <c r="C532" s="42"/>
      <c r="D532" s="42"/>
    </row>
    <row r="533" ht="15.75" customHeight="1">
      <c r="B533" s="42"/>
      <c r="C533" s="42"/>
      <c r="D533" s="42"/>
    </row>
    <row r="534" ht="15.75" customHeight="1">
      <c r="B534" s="42"/>
      <c r="C534" s="42"/>
      <c r="D534" s="42"/>
    </row>
    <row r="535" ht="15.75" customHeight="1">
      <c r="B535" s="42"/>
      <c r="C535" s="42"/>
      <c r="D535" s="42"/>
    </row>
    <row r="536" ht="15.75" customHeight="1">
      <c r="B536" s="42"/>
      <c r="C536" s="42"/>
      <c r="D536" s="42"/>
    </row>
    <row r="537" ht="15.75" customHeight="1">
      <c r="B537" s="42"/>
      <c r="C537" s="42"/>
      <c r="D537" s="42"/>
    </row>
    <row r="538" ht="15.75" customHeight="1">
      <c r="B538" s="42"/>
      <c r="C538" s="42"/>
      <c r="D538" s="42"/>
    </row>
    <row r="539" ht="15.75" customHeight="1">
      <c r="B539" s="42"/>
      <c r="C539" s="42"/>
      <c r="D539" s="42"/>
    </row>
    <row r="540" ht="15.75" customHeight="1">
      <c r="B540" s="42"/>
      <c r="C540" s="42"/>
      <c r="D540" s="49">
        <v>18.0</v>
      </c>
    </row>
    <row r="541" ht="15.75" customHeight="1">
      <c r="B541" s="42"/>
      <c r="C541" s="42"/>
      <c r="D541" s="28" t="s">
        <v>15</v>
      </c>
      <c r="E541" s="11">
        <v>7.0</v>
      </c>
      <c r="F541" s="11">
        <v>8.0</v>
      </c>
    </row>
    <row r="542" ht="15.75" customHeight="1">
      <c r="B542" s="42"/>
      <c r="C542" s="42"/>
      <c r="D542" s="30">
        <v>214.0</v>
      </c>
      <c r="E542" s="11"/>
      <c r="F542" s="11"/>
    </row>
    <row r="543" ht="15.75" customHeight="1">
      <c r="B543" s="42"/>
      <c r="C543" s="42"/>
      <c r="D543" s="31">
        <f t="shared" ref="D543:D546" si="39">($D$2*$A543)/100</f>
        <v>0</v>
      </c>
      <c r="E543" s="11"/>
      <c r="F543" s="11"/>
    </row>
    <row r="544" ht="15.75" customHeight="1">
      <c r="B544" s="42"/>
      <c r="C544" s="42"/>
      <c r="D544" s="31">
        <f t="shared" si="39"/>
        <v>0</v>
      </c>
      <c r="E544" s="11"/>
      <c r="F544" s="11"/>
    </row>
    <row r="545" ht="15.75" customHeight="1">
      <c r="B545" s="42"/>
      <c r="C545" s="42"/>
      <c r="D545" s="31">
        <f t="shared" si="39"/>
        <v>0</v>
      </c>
      <c r="E545" s="11"/>
      <c r="F545" s="11"/>
    </row>
    <row r="546" ht="15.75" customHeight="1">
      <c r="B546" s="42"/>
      <c r="C546" s="42"/>
      <c r="D546" s="31">
        <f t="shared" si="39"/>
        <v>0</v>
      </c>
      <c r="E546" s="11"/>
      <c r="F546" s="11"/>
    </row>
    <row r="547" ht="15.75" customHeight="1">
      <c r="B547" s="42"/>
      <c r="C547" s="42"/>
      <c r="D547" s="28" t="s">
        <v>25</v>
      </c>
    </row>
    <row r="548" ht="15.75" customHeight="1">
      <c r="B548" s="42"/>
      <c r="C548" s="42"/>
      <c r="D548" s="30">
        <v>203.0</v>
      </c>
    </row>
    <row r="549" ht="15.75" customHeight="1">
      <c r="B549" s="42"/>
      <c r="C549" s="42"/>
      <c r="D549" s="31">
        <f t="shared" ref="D549:D552" si="40">($D$8*$A549)/100</f>
        <v>0</v>
      </c>
    </row>
    <row r="550" ht="15.75" customHeight="1">
      <c r="B550" s="42"/>
      <c r="C550" s="42"/>
      <c r="D550" s="31">
        <f t="shared" si="40"/>
        <v>0</v>
      </c>
    </row>
    <row r="551" ht="15.75" customHeight="1">
      <c r="B551" s="42"/>
      <c r="C551" s="42"/>
      <c r="D551" s="31">
        <f t="shared" si="40"/>
        <v>0</v>
      </c>
    </row>
    <row r="552" ht="15.75" customHeight="1">
      <c r="B552" s="42"/>
      <c r="C552" s="42"/>
      <c r="D552" s="31">
        <f t="shared" si="40"/>
        <v>0</v>
      </c>
      <c r="F552" s="4"/>
    </row>
    <row r="553" ht="15.75" customHeight="1">
      <c r="B553" s="42"/>
      <c r="C553" s="42"/>
      <c r="D553" s="28" t="s">
        <v>45</v>
      </c>
      <c r="F553" s="4"/>
    </row>
    <row r="554" ht="15.75" customHeight="1">
      <c r="B554" s="42"/>
      <c r="C554" s="42"/>
      <c r="D554" s="30">
        <v>156.0</v>
      </c>
      <c r="F554" s="4" t="s">
        <v>24</v>
      </c>
    </row>
    <row r="555" ht="15.75" customHeight="1">
      <c r="B555" s="42"/>
      <c r="C555" s="42"/>
      <c r="D555" s="31">
        <f t="shared" ref="D555:D558" si="41">($D$14*$A555)/100</f>
        <v>0</v>
      </c>
      <c r="F555" s="4"/>
    </row>
    <row r="556" ht="15.75" customHeight="1">
      <c r="B556" s="42"/>
      <c r="C556" s="42"/>
      <c r="D556" s="31">
        <f t="shared" si="41"/>
        <v>0</v>
      </c>
      <c r="F556" s="4"/>
    </row>
    <row r="557" ht="15.75" customHeight="1">
      <c r="B557" s="42"/>
      <c r="C557" s="42"/>
      <c r="D557" s="31">
        <f t="shared" si="41"/>
        <v>0</v>
      </c>
      <c r="F557" s="4"/>
    </row>
    <row r="558" ht="15.75" customHeight="1">
      <c r="B558" s="42"/>
      <c r="C558" s="42"/>
      <c r="D558" s="31">
        <f t="shared" si="41"/>
        <v>0</v>
      </c>
      <c r="F558" s="4"/>
    </row>
    <row r="559" ht="15.75" customHeight="1">
      <c r="B559" s="42"/>
      <c r="C559" s="42"/>
      <c r="D559" s="28" t="s">
        <v>27</v>
      </c>
      <c r="F559" s="4"/>
    </row>
    <row r="560" ht="15.75" customHeight="1">
      <c r="B560" s="42"/>
      <c r="C560" s="42"/>
      <c r="D560" s="53">
        <v>84.0</v>
      </c>
      <c r="F560" s="4">
        <v>104.0</v>
      </c>
    </row>
    <row r="561" ht="15.75" customHeight="1">
      <c r="B561" s="42"/>
      <c r="C561" s="42"/>
      <c r="D561" s="35">
        <f t="shared" ref="D561:D575" si="42">(A561*75)/100</f>
        <v>0</v>
      </c>
      <c r="F561" s="4">
        <f>(A561*F560)/100</f>
        <v>0</v>
      </c>
    </row>
    <row r="562" ht="15.75" customHeight="1">
      <c r="B562" s="42"/>
      <c r="C562" s="42"/>
      <c r="D562" s="35">
        <f t="shared" si="42"/>
        <v>0</v>
      </c>
    </row>
    <row r="563" ht="15.75" customHeight="1">
      <c r="B563" s="42"/>
      <c r="C563" s="42"/>
      <c r="D563" s="35">
        <f t="shared" si="42"/>
        <v>0</v>
      </c>
    </row>
    <row r="564" ht="15.75" customHeight="1">
      <c r="B564" s="42"/>
      <c r="C564" s="42"/>
      <c r="D564" s="35">
        <f t="shared" si="42"/>
        <v>0</v>
      </c>
    </row>
    <row r="565" ht="15.75" customHeight="1">
      <c r="B565" s="42"/>
      <c r="C565" s="42"/>
      <c r="D565" s="35">
        <f t="shared" si="42"/>
        <v>0</v>
      </c>
    </row>
    <row r="566" ht="15.75" customHeight="1">
      <c r="B566" s="42"/>
      <c r="C566" s="42"/>
      <c r="D566" s="35">
        <f t="shared" si="42"/>
        <v>0</v>
      </c>
    </row>
    <row r="567" ht="15.75" customHeight="1">
      <c r="B567" s="42"/>
      <c r="C567" s="42"/>
      <c r="D567" s="35">
        <f t="shared" si="42"/>
        <v>0</v>
      </c>
    </row>
    <row r="568" ht="15.75" customHeight="1">
      <c r="B568" s="42"/>
      <c r="C568" s="42"/>
      <c r="D568" s="35">
        <f t="shared" si="42"/>
        <v>0</v>
      </c>
    </row>
    <row r="569" ht="15.75" customHeight="1">
      <c r="B569" s="42"/>
      <c r="C569" s="42"/>
      <c r="D569" s="35">
        <f t="shared" si="42"/>
        <v>0</v>
      </c>
    </row>
    <row r="570" ht="15.75" customHeight="1">
      <c r="B570" s="42"/>
      <c r="C570" s="42"/>
      <c r="D570" s="35">
        <f t="shared" si="42"/>
        <v>0</v>
      </c>
    </row>
    <row r="571" ht="15.75" customHeight="1">
      <c r="B571" s="42"/>
      <c r="C571" s="42"/>
      <c r="D571" s="35">
        <f t="shared" si="42"/>
        <v>0</v>
      </c>
    </row>
    <row r="572" ht="15.75" customHeight="1">
      <c r="B572" s="42"/>
      <c r="C572" s="42"/>
      <c r="D572" s="35">
        <f t="shared" si="42"/>
        <v>0</v>
      </c>
    </row>
    <row r="573" ht="15.75" customHeight="1">
      <c r="B573" s="42"/>
      <c r="C573" s="42"/>
      <c r="D573" s="35">
        <f t="shared" si="42"/>
        <v>0</v>
      </c>
    </row>
    <row r="574" ht="15.75" customHeight="1">
      <c r="B574" s="42"/>
      <c r="C574" s="42"/>
      <c r="D574" s="35">
        <f t="shared" si="42"/>
        <v>0</v>
      </c>
    </row>
    <row r="575" ht="15.75" customHeight="1">
      <c r="B575" s="42"/>
      <c r="C575" s="42"/>
      <c r="D575" s="35">
        <f t="shared" si="42"/>
        <v>0</v>
      </c>
    </row>
    <row r="576" ht="15.75" customHeight="1">
      <c r="B576" s="42"/>
      <c r="C576" s="42"/>
      <c r="D576" s="36" t="s">
        <v>30</v>
      </c>
      <c r="E576" s="37" t="s">
        <v>27</v>
      </c>
      <c r="F576" s="37" t="s">
        <v>31</v>
      </c>
    </row>
    <row r="577" ht="15.75" customHeight="1">
      <c r="B577" s="42"/>
      <c r="C577" s="42"/>
      <c r="D577" s="39">
        <v>42.0</v>
      </c>
      <c r="E577" s="40">
        <v>31.0</v>
      </c>
      <c r="F577" s="40">
        <v>54.0</v>
      </c>
    </row>
    <row r="578" ht="15.75" customHeight="1">
      <c r="B578" s="42"/>
      <c r="C578" s="42"/>
      <c r="D578" s="33">
        <f t="shared" ref="D578:D592" si="43">($D$37*$A578)/100</f>
        <v>0</v>
      </c>
      <c r="E578" s="41">
        <f t="shared" ref="E578:E592" si="44">($E$37*$A578)/100</f>
        <v>0</v>
      </c>
      <c r="F578" s="41">
        <f t="shared" ref="F578:F592" si="45">($D$37*$A578)/100</f>
        <v>0</v>
      </c>
    </row>
    <row r="579" ht="15.75" customHeight="1">
      <c r="B579" s="42"/>
      <c r="C579" s="42"/>
      <c r="D579" s="33">
        <f t="shared" si="43"/>
        <v>0</v>
      </c>
      <c r="E579" s="41">
        <f t="shared" si="44"/>
        <v>0</v>
      </c>
      <c r="F579" s="41">
        <f t="shared" si="45"/>
        <v>0</v>
      </c>
    </row>
    <row r="580" ht="15.75" customHeight="1">
      <c r="B580" s="42"/>
      <c r="C580" s="42"/>
      <c r="D580" s="33">
        <f t="shared" si="43"/>
        <v>0</v>
      </c>
      <c r="E580" s="41">
        <f t="shared" si="44"/>
        <v>0</v>
      </c>
      <c r="F580" s="41">
        <f t="shared" si="45"/>
        <v>0</v>
      </c>
    </row>
    <row r="581" ht="15.75" customHeight="1">
      <c r="B581" s="42"/>
      <c r="C581" s="42"/>
      <c r="D581" s="33">
        <f t="shared" si="43"/>
        <v>0</v>
      </c>
      <c r="E581" s="41">
        <f t="shared" si="44"/>
        <v>0</v>
      </c>
      <c r="F581" s="41">
        <f t="shared" si="45"/>
        <v>0</v>
      </c>
    </row>
    <row r="582" ht="15.75" customHeight="1">
      <c r="B582" s="42"/>
      <c r="C582" s="42"/>
      <c r="D582" s="33">
        <f t="shared" si="43"/>
        <v>0</v>
      </c>
      <c r="E582" s="41">
        <f t="shared" si="44"/>
        <v>0</v>
      </c>
      <c r="F582" s="41">
        <f t="shared" si="45"/>
        <v>0</v>
      </c>
    </row>
    <row r="583" ht="15.75" customHeight="1">
      <c r="B583" s="42"/>
      <c r="C583" s="42"/>
      <c r="D583" s="33">
        <f t="shared" si="43"/>
        <v>0</v>
      </c>
      <c r="E583" s="41">
        <f t="shared" si="44"/>
        <v>0</v>
      </c>
      <c r="F583" s="41">
        <f t="shared" si="45"/>
        <v>0</v>
      </c>
    </row>
    <row r="584" ht="15.75" customHeight="1">
      <c r="B584" s="42"/>
      <c r="C584" s="42"/>
      <c r="D584" s="33">
        <f t="shared" si="43"/>
        <v>0</v>
      </c>
      <c r="E584" s="41">
        <f t="shared" si="44"/>
        <v>0</v>
      </c>
      <c r="F584" s="41">
        <f t="shared" si="45"/>
        <v>0</v>
      </c>
    </row>
    <row r="585" ht="15.75" customHeight="1">
      <c r="B585" s="42"/>
      <c r="C585" s="42"/>
      <c r="D585" s="33">
        <f t="shared" si="43"/>
        <v>0</v>
      </c>
      <c r="E585" s="41">
        <f t="shared" si="44"/>
        <v>0</v>
      </c>
      <c r="F585" s="41">
        <f t="shared" si="45"/>
        <v>0</v>
      </c>
    </row>
    <row r="586" ht="15.75" customHeight="1">
      <c r="B586" s="42"/>
      <c r="C586" s="42"/>
      <c r="D586" s="33">
        <f t="shared" si="43"/>
        <v>0</v>
      </c>
      <c r="E586" s="41">
        <f t="shared" si="44"/>
        <v>0</v>
      </c>
      <c r="F586" s="41">
        <f t="shared" si="45"/>
        <v>0</v>
      </c>
    </row>
    <row r="587" ht="15.75" customHeight="1">
      <c r="B587" s="42"/>
      <c r="C587" s="42"/>
      <c r="D587" s="33">
        <f t="shared" si="43"/>
        <v>0</v>
      </c>
      <c r="E587" s="41">
        <f t="shared" si="44"/>
        <v>0</v>
      </c>
      <c r="F587" s="41">
        <f t="shared" si="45"/>
        <v>0</v>
      </c>
    </row>
    <row r="588" ht="15.75" customHeight="1">
      <c r="B588" s="42"/>
      <c r="C588" s="42"/>
      <c r="D588" s="33">
        <f t="shared" si="43"/>
        <v>0</v>
      </c>
      <c r="E588" s="41">
        <f t="shared" si="44"/>
        <v>0</v>
      </c>
      <c r="F588" s="41">
        <f t="shared" si="45"/>
        <v>0</v>
      </c>
    </row>
    <row r="589" ht="15.75" customHeight="1">
      <c r="B589" s="42"/>
      <c r="C589" s="42"/>
      <c r="D589" s="33">
        <f t="shared" si="43"/>
        <v>0</v>
      </c>
      <c r="E589" s="41">
        <f t="shared" si="44"/>
        <v>0</v>
      </c>
      <c r="F589" s="41">
        <f t="shared" si="45"/>
        <v>0</v>
      </c>
    </row>
    <row r="590" ht="15.75" customHeight="1">
      <c r="B590" s="42"/>
      <c r="C590" s="42"/>
      <c r="D590" s="33">
        <f t="shared" si="43"/>
        <v>0</v>
      </c>
      <c r="E590" s="41">
        <f t="shared" si="44"/>
        <v>0</v>
      </c>
      <c r="F590" s="41">
        <f t="shared" si="45"/>
        <v>0</v>
      </c>
    </row>
    <row r="591" ht="15.75" customHeight="1">
      <c r="B591" s="42"/>
      <c r="C591" s="42"/>
      <c r="D591" s="33">
        <f t="shared" si="43"/>
        <v>0</v>
      </c>
      <c r="E591" s="41">
        <f t="shared" si="44"/>
        <v>0</v>
      </c>
      <c r="F591" s="41">
        <f t="shared" si="45"/>
        <v>0</v>
      </c>
    </row>
    <row r="592" ht="15.75" customHeight="1">
      <c r="B592" s="42"/>
      <c r="C592" s="42"/>
      <c r="D592" s="33">
        <f t="shared" si="43"/>
        <v>0</v>
      </c>
      <c r="E592" s="41">
        <f t="shared" si="44"/>
        <v>0</v>
      </c>
      <c r="F592" s="41">
        <f t="shared" si="45"/>
        <v>0</v>
      </c>
    </row>
    <row r="593" ht="15.75" customHeight="1">
      <c r="B593" s="42"/>
      <c r="C593" s="42"/>
      <c r="D593" s="42"/>
    </row>
    <row r="594" ht="15.75" customHeight="1">
      <c r="B594" s="42"/>
      <c r="C594" s="42"/>
      <c r="D594" s="43" t="s">
        <v>33</v>
      </c>
    </row>
    <row r="595" ht="15.75" customHeight="1">
      <c r="B595" s="42"/>
      <c r="C595" s="42"/>
      <c r="D595" s="43" t="s">
        <v>16</v>
      </c>
      <c r="E595" s="47">
        <v>106.166666666667</v>
      </c>
      <c r="F595" s="48">
        <f>E595</f>
        <v>106.1666667</v>
      </c>
    </row>
    <row r="596" ht="15.75" customHeight="1">
      <c r="B596" s="42"/>
      <c r="C596" s="42"/>
      <c r="D596" s="43" t="s">
        <v>34</v>
      </c>
      <c r="E596" s="47">
        <v>113.666666666667</v>
      </c>
      <c r="F596" s="48">
        <f>(E596/2)</f>
        <v>56.83333333</v>
      </c>
    </row>
    <row r="597" ht="15.75" customHeight="1">
      <c r="B597" s="42"/>
      <c r="C597" s="42"/>
      <c r="D597" s="43" t="s">
        <v>36</v>
      </c>
      <c r="E597" s="47">
        <v>121.166666666667</v>
      </c>
      <c r="F597" s="48">
        <f>(E597/5)</f>
        <v>24.23333333</v>
      </c>
    </row>
    <row r="598" ht="15.75" customHeight="1">
      <c r="B598" s="42"/>
      <c r="C598" s="42"/>
      <c r="D598" s="43" t="s">
        <v>38</v>
      </c>
      <c r="F598" s="48">
        <f>(F595+F596+F597)</f>
        <v>187.2333333</v>
      </c>
    </row>
    <row r="599" ht="15.75" customHeight="1">
      <c r="B599" s="42"/>
      <c r="C599" s="42"/>
      <c r="D599" s="49" t="s">
        <v>39</v>
      </c>
      <c r="E599" s="4">
        <v>79.0</v>
      </c>
      <c r="F599" s="4">
        <f>F598/E599</f>
        <v>2.370042194</v>
      </c>
    </row>
    <row r="600" ht="15.75" customHeight="1">
      <c r="B600" s="42"/>
      <c r="C600" s="42"/>
      <c r="D600" s="43" t="s">
        <v>40</v>
      </c>
    </row>
    <row r="601" ht="15.75" customHeight="1">
      <c r="B601" s="42"/>
      <c r="C601" s="42"/>
      <c r="D601" s="43" t="s">
        <v>16</v>
      </c>
      <c r="E601" s="51">
        <v>-28.0</v>
      </c>
      <c r="F601" s="48">
        <f>E601</f>
        <v>-28</v>
      </c>
    </row>
    <row r="602" ht="15.75" customHeight="1">
      <c r="B602" s="42"/>
      <c r="C602" s="42"/>
      <c r="D602" s="43" t="s">
        <v>34</v>
      </c>
      <c r="E602" s="47">
        <v>-34.0</v>
      </c>
      <c r="F602" s="48">
        <f>(E602/2)</f>
        <v>-17</v>
      </c>
    </row>
    <row r="603" ht="15.75" customHeight="1">
      <c r="B603" s="42"/>
      <c r="C603" s="42"/>
      <c r="D603" s="43" t="s">
        <v>38</v>
      </c>
      <c r="F603" s="48">
        <f>(F601+F602)</f>
        <v>-45</v>
      </c>
    </row>
    <row r="604" ht="15.75" customHeight="1">
      <c r="B604" s="42"/>
      <c r="C604" s="42"/>
      <c r="D604" s="49" t="s">
        <v>41</v>
      </c>
      <c r="E604" s="55">
        <v>54.0</v>
      </c>
      <c r="F604" s="4">
        <f>F603/E604</f>
        <v>-0.8333333333</v>
      </c>
    </row>
    <row r="605" ht="15.75" customHeight="1">
      <c r="B605" s="42"/>
      <c r="C605" s="42"/>
      <c r="D605" s="42"/>
    </row>
    <row r="606" ht="15.75" customHeight="1">
      <c r="B606" s="42"/>
      <c r="C606" s="42"/>
      <c r="D606" s="42"/>
    </row>
    <row r="607" ht="15.75" customHeight="1">
      <c r="B607" s="42"/>
      <c r="C607" s="42"/>
      <c r="D607" s="42"/>
    </row>
    <row r="608" ht="15.75" customHeight="1">
      <c r="B608" s="42"/>
      <c r="C608" s="42"/>
      <c r="D608" s="42"/>
    </row>
    <row r="609" ht="15.75" customHeight="1">
      <c r="B609" s="42"/>
      <c r="C609" s="42"/>
      <c r="D609" s="43" t="s">
        <v>40</v>
      </c>
    </row>
    <row r="610" ht="15.75" customHeight="1">
      <c r="B610" s="42"/>
      <c r="C610" s="42"/>
      <c r="D610" s="43" t="s">
        <v>16</v>
      </c>
      <c r="E610" s="51">
        <v>-32.5</v>
      </c>
      <c r="F610" s="48">
        <f>E610</f>
        <v>-32.5</v>
      </c>
    </row>
    <row r="611" ht="15.75" customHeight="1">
      <c r="B611" s="42"/>
      <c r="C611" s="42"/>
      <c r="D611" s="43" t="s">
        <v>34</v>
      </c>
      <c r="E611" s="51">
        <v>-37.7</v>
      </c>
      <c r="F611" s="48" t="str">
        <f>((E71-0.7)×0.84)</f>
        <v>#ERROR!</v>
      </c>
    </row>
    <row r="612" ht="15.75" customHeight="1">
      <c r="B612" s="42"/>
      <c r="C612" s="42"/>
      <c r="D612" s="43" t="s">
        <v>38</v>
      </c>
      <c r="F612" s="48" t="str">
        <f>(F610+F611)</f>
        <v>#ERROR!</v>
      </c>
    </row>
    <row r="613" ht="15.75" customHeight="1">
      <c r="B613" s="42"/>
      <c r="C613" s="42"/>
      <c r="D613" s="49"/>
      <c r="E613" s="55"/>
      <c r="F613" s="4"/>
    </row>
    <row r="614" ht="15.75" customHeight="1">
      <c r="B614" s="42"/>
      <c r="C614" s="42"/>
      <c r="D614" s="42"/>
    </row>
    <row r="615" ht="15.75" customHeight="1">
      <c r="B615" s="42"/>
      <c r="C615" s="42"/>
      <c r="D615" s="49" t="s">
        <v>41</v>
      </c>
      <c r="E615" s="56">
        <v>24.0</v>
      </c>
      <c r="F615" s="4" t="str">
        <f>F612/E615</f>
        <v>#ERROR!</v>
      </c>
    </row>
    <row r="616" ht="15.75" customHeight="1">
      <c r="B616" s="42"/>
      <c r="C616" s="42"/>
      <c r="D616" s="42"/>
    </row>
    <row r="617" ht="15.75" customHeight="1">
      <c r="B617" s="42"/>
      <c r="C617" s="42"/>
      <c r="D617" s="42"/>
    </row>
    <row r="618" ht="15.75" customHeight="1">
      <c r="B618" s="42"/>
      <c r="C618" s="42"/>
      <c r="D618" s="49">
        <v>9.0</v>
      </c>
    </row>
    <row r="619" ht="15.75" customHeight="1">
      <c r="B619" s="42"/>
      <c r="C619" s="42"/>
      <c r="D619" s="42"/>
    </row>
    <row r="620" ht="15.75" customHeight="1">
      <c r="B620" s="42"/>
      <c r="C620" s="42"/>
      <c r="D620" s="42"/>
    </row>
    <row r="621" ht="15.75" customHeight="1">
      <c r="B621" s="42"/>
      <c r="C621" s="42"/>
      <c r="D621" s="42"/>
    </row>
    <row r="622" ht="15.75" customHeight="1">
      <c r="B622" s="42"/>
      <c r="C622" s="42"/>
      <c r="D622" s="42"/>
    </row>
    <row r="623" ht="15.75" customHeight="1">
      <c r="B623" s="42"/>
      <c r="C623" s="42"/>
      <c r="D623" s="49">
        <v>9.0</v>
      </c>
    </row>
    <row r="624" ht="15.75" customHeight="1">
      <c r="B624" s="42"/>
      <c r="C624" s="42"/>
      <c r="D624" s="42"/>
    </row>
    <row r="625" ht="15.75" customHeight="1">
      <c r="B625" s="42"/>
      <c r="C625" s="42"/>
      <c r="D625" s="42"/>
    </row>
    <row r="626" ht="15.75" customHeight="1">
      <c r="B626" s="42"/>
      <c r="C626" s="42"/>
      <c r="D626" s="42"/>
    </row>
    <row r="627" ht="15.75" customHeight="1">
      <c r="B627" s="42"/>
      <c r="C627" s="42"/>
      <c r="D627" s="42"/>
    </row>
    <row r="628" ht="15.75" customHeight="1">
      <c r="B628" s="42"/>
      <c r="C628" s="42"/>
      <c r="D628" s="49">
        <v>19.0</v>
      </c>
    </row>
    <row r="629" ht="15.75" customHeight="1">
      <c r="B629" s="42"/>
      <c r="C629" s="42"/>
      <c r="D629" s="42"/>
    </row>
    <row r="630" ht="15.75" customHeight="1">
      <c r="B630" s="42"/>
      <c r="C630" s="42"/>
      <c r="D630" s="42"/>
    </row>
    <row r="631" ht="15.75" customHeight="1">
      <c r="B631" s="42"/>
      <c r="C631" s="42"/>
      <c r="D631" s="42"/>
    </row>
    <row r="632" ht="15.75" customHeight="1">
      <c r="B632" s="42"/>
      <c r="C632" s="42"/>
      <c r="D632" s="42"/>
    </row>
    <row r="633" ht="15.75" customHeight="1">
      <c r="B633" s="42"/>
      <c r="C633" s="42"/>
      <c r="D633" s="42"/>
    </row>
    <row r="634" ht="15.75" customHeight="1">
      <c r="B634" s="42"/>
      <c r="C634" s="42"/>
      <c r="D634" s="42"/>
    </row>
    <row r="635" ht="15.75" customHeight="1">
      <c r="B635" s="42"/>
      <c r="C635" s="42"/>
      <c r="D635" s="42"/>
    </row>
    <row r="636" ht="15.75" customHeight="1">
      <c r="B636" s="42"/>
      <c r="C636" s="42"/>
      <c r="D636" s="42"/>
    </row>
    <row r="637" ht="15.75" customHeight="1">
      <c r="B637" s="42"/>
      <c r="C637" s="42"/>
      <c r="D637" s="42"/>
    </row>
    <row r="638" ht="15.75" customHeight="1">
      <c r="B638" s="42"/>
      <c r="C638" s="42"/>
      <c r="D638" s="42"/>
    </row>
    <row r="639" ht="15.75" customHeight="1">
      <c r="B639" s="42"/>
      <c r="C639" s="42"/>
      <c r="D639" s="42"/>
    </row>
    <row r="640" ht="15.75" customHeight="1">
      <c r="B640" s="42"/>
      <c r="C640" s="42"/>
      <c r="D640" s="42"/>
    </row>
    <row r="641" ht="15.75" customHeight="1">
      <c r="B641" s="42"/>
      <c r="C641" s="42"/>
      <c r="D641" s="42"/>
    </row>
    <row r="642" ht="15.75" customHeight="1">
      <c r="B642" s="42"/>
      <c r="C642" s="42"/>
      <c r="D642" s="42"/>
    </row>
    <row r="643" ht="15.75" customHeight="1">
      <c r="B643" s="42"/>
      <c r="C643" s="42"/>
      <c r="D643" s="42"/>
    </row>
    <row r="644" ht="15.75" customHeight="1">
      <c r="B644" s="42"/>
      <c r="C644" s="42"/>
      <c r="D644" s="49">
        <v>19.0</v>
      </c>
    </row>
    <row r="645" ht="15.75" customHeight="1">
      <c r="B645" s="42"/>
      <c r="C645" s="42"/>
      <c r="D645" s="42"/>
    </row>
    <row r="646" ht="15.75" customHeight="1">
      <c r="B646" s="42"/>
      <c r="C646" s="42"/>
      <c r="D646" s="42"/>
    </row>
    <row r="647" ht="15.75" customHeight="1">
      <c r="B647" s="42"/>
      <c r="C647" s="42"/>
      <c r="D647" s="42"/>
    </row>
    <row r="648" ht="15.75" customHeight="1">
      <c r="B648" s="42"/>
      <c r="C648" s="42"/>
      <c r="D648" s="42"/>
    </row>
    <row r="649" ht="15.75" customHeight="1">
      <c r="B649" s="42"/>
      <c r="C649" s="42"/>
      <c r="D649" s="42"/>
    </row>
    <row r="650" ht="15.75" customHeight="1">
      <c r="B650" s="42"/>
      <c r="C650" s="42"/>
      <c r="D650" s="42"/>
    </row>
    <row r="651" ht="15.75" customHeight="1">
      <c r="B651" s="42"/>
      <c r="C651" s="42"/>
      <c r="D651" s="42"/>
    </row>
    <row r="652" ht="15.75" customHeight="1">
      <c r="B652" s="42"/>
      <c r="C652" s="42"/>
      <c r="D652" s="42"/>
    </row>
    <row r="653" ht="15.75" customHeight="1">
      <c r="B653" s="42"/>
      <c r="C653" s="42"/>
      <c r="D653" s="42"/>
    </row>
    <row r="654" ht="15.75" customHeight="1">
      <c r="B654" s="42"/>
      <c r="C654" s="42"/>
      <c r="D654" s="42"/>
    </row>
    <row r="655" ht="15.75" customHeight="1">
      <c r="B655" s="42"/>
      <c r="C655" s="42"/>
      <c r="D655" s="42"/>
    </row>
    <row r="656" ht="15.75" customHeight="1">
      <c r="B656" s="42"/>
      <c r="C656" s="42"/>
      <c r="D656" s="42"/>
    </row>
    <row r="657" ht="15.75" customHeight="1">
      <c r="B657" s="42"/>
      <c r="C657" s="42"/>
      <c r="D657" s="42"/>
    </row>
    <row r="658" ht="15.75" customHeight="1">
      <c r="B658" s="42"/>
      <c r="C658" s="42"/>
      <c r="D658" s="42"/>
    </row>
    <row r="659" ht="15.75" customHeight="1">
      <c r="B659" s="42"/>
      <c r="C659" s="42"/>
      <c r="D659" s="42"/>
    </row>
    <row r="660" ht="15.75" customHeight="1">
      <c r="B660" s="42"/>
      <c r="C660" s="42"/>
      <c r="D660" s="49">
        <v>18.0</v>
      </c>
    </row>
    <row r="661" ht="15.75" customHeight="1">
      <c r="B661" s="42"/>
      <c r="C661" s="42"/>
      <c r="D661" s="42"/>
    </row>
    <row r="662" ht="15.75" customHeight="1">
      <c r="B662" s="42"/>
      <c r="C662" s="42"/>
      <c r="D662" s="42"/>
    </row>
    <row r="663" ht="15.75" customHeight="1">
      <c r="B663" s="42"/>
      <c r="C663" s="42"/>
      <c r="D663" s="42"/>
    </row>
    <row r="664" ht="15.75" customHeight="1">
      <c r="B664" s="42"/>
      <c r="C664" s="42"/>
      <c r="D664" s="42"/>
    </row>
    <row r="665" ht="15.75" customHeight="1">
      <c r="B665" s="42"/>
      <c r="C665" s="42"/>
      <c r="D665" s="42"/>
    </row>
    <row r="666" ht="15.75" customHeight="1">
      <c r="B666" s="42"/>
      <c r="C666" s="42"/>
      <c r="D666" s="42"/>
    </row>
    <row r="667" ht="15.75" customHeight="1">
      <c r="B667" s="42"/>
      <c r="C667" s="42"/>
      <c r="D667" s="42"/>
    </row>
    <row r="668" ht="15.75" customHeight="1">
      <c r="B668" s="42"/>
      <c r="C668" s="42"/>
      <c r="D668" s="42"/>
    </row>
    <row r="669" ht="15.75" customHeight="1">
      <c r="B669" s="42"/>
      <c r="C669" s="42"/>
      <c r="D669" s="42"/>
    </row>
    <row r="670" ht="15.75" customHeight="1">
      <c r="B670" s="42"/>
      <c r="C670" s="42"/>
      <c r="D670" s="42"/>
    </row>
    <row r="671" ht="15.75" customHeight="1">
      <c r="B671" s="42"/>
      <c r="C671" s="42"/>
      <c r="D671" s="42"/>
    </row>
    <row r="672" ht="15.75" customHeight="1">
      <c r="B672" s="42"/>
      <c r="C672" s="42"/>
      <c r="D672" s="42"/>
    </row>
    <row r="673" ht="15.75" customHeight="1">
      <c r="B673" s="42"/>
      <c r="C673" s="42"/>
      <c r="D673" s="42"/>
    </row>
    <row r="674" ht="15.75" customHeight="1">
      <c r="B674" s="42"/>
      <c r="C674" s="42"/>
      <c r="D674" s="42"/>
    </row>
    <row r="675" ht="15.75" customHeight="1">
      <c r="B675" s="42"/>
      <c r="C675" s="42"/>
      <c r="D675" s="49">
        <v>19.0</v>
      </c>
    </row>
    <row r="676" ht="15.75" customHeight="1">
      <c r="B676" s="42"/>
      <c r="C676" s="42"/>
      <c r="D676" s="28" t="s">
        <v>15</v>
      </c>
      <c r="E676" s="11">
        <v>8.0</v>
      </c>
      <c r="F676" s="11">
        <v>9.0</v>
      </c>
    </row>
    <row r="677" ht="15.75" customHeight="1">
      <c r="B677" s="42"/>
      <c r="C677" s="42"/>
      <c r="D677" s="30">
        <v>215.0</v>
      </c>
      <c r="E677" s="11"/>
      <c r="F677" s="11"/>
    </row>
    <row r="678" ht="15.75" customHeight="1">
      <c r="B678" s="42"/>
      <c r="C678" s="42"/>
      <c r="D678" s="31">
        <f t="shared" ref="D678:D681" si="46">($D$2*$A678)/100</f>
        <v>0</v>
      </c>
      <c r="E678" s="11"/>
      <c r="F678" s="11"/>
    </row>
    <row r="679" ht="15.75" customHeight="1">
      <c r="B679" s="42"/>
      <c r="C679" s="42"/>
      <c r="D679" s="31">
        <f t="shared" si="46"/>
        <v>0</v>
      </c>
      <c r="E679" s="11"/>
      <c r="F679" s="11"/>
    </row>
    <row r="680" ht="15.75" customHeight="1">
      <c r="B680" s="42"/>
      <c r="C680" s="42"/>
      <c r="D680" s="31">
        <f t="shared" si="46"/>
        <v>0</v>
      </c>
      <c r="E680" s="11"/>
      <c r="F680" s="11"/>
    </row>
    <row r="681" ht="15.75" customHeight="1">
      <c r="B681" s="42"/>
      <c r="C681" s="42"/>
      <c r="D681" s="31">
        <f t="shared" si="46"/>
        <v>0</v>
      </c>
      <c r="E681" s="11"/>
      <c r="F681" s="11"/>
    </row>
    <row r="682" ht="15.75" customHeight="1">
      <c r="B682" s="42"/>
      <c r="C682" s="42"/>
      <c r="D682" s="28" t="s">
        <v>43</v>
      </c>
    </row>
    <row r="683" ht="15.75" customHeight="1">
      <c r="B683" s="42"/>
      <c r="C683" s="42"/>
      <c r="D683" s="30">
        <v>204.0</v>
      </c>
    </row>
    <row r="684" ht="15.75" customHeight="1">
      <c r="B684" s="42"/>
      <c r="C684" s="42"/>
      <c r="D684" s="31">
        <f t="shared" ref="D684:D687" si="47">($D$8*$A684)/100</f>
        <v>0</v>
      </c>
    </row>
    <row r="685" ht="15.75" customHeight="1">
      <c r="B685" s="42"/>
      <c r="C685" s="42"/>
      <c r="D685" s="31">
        <f t="shared" si="47"/>
        <v>0</v>
      </c>
    </row>
    <row r="686" ht="15.75" customHeight="1">
      <c r="B686" s="42"/>
      <c r="C686" s="42"/>
      <c r="D686" s="31">
        <f t="shared" si="47"/>
        <v>0</v>
      </c>
    </row>
    <row r="687" ht="15.75" customHeight="1">
      <c r="B687" s="42"/>
      <c r="C687" s="42"/>
      <c r="D687" s="31">
        <f t="shared" si="47"/>
        <v>0</v>
      </c>
      <c r="F687" s="4"/>
    </row>
    <row r="688" ht="15.75" customHeight="1">
      <c r="B688" s="42"/>
      <c r="C688" s="42"/>
      <c r="D688" s="28" t="s">
        <v>46</v>
      </c>
      <c r="F688" s="4"/>
    </row>
    <row r="689" ht="15.75" customHeight="1">
      <c r="B689" s="42"/>
      <c r="C689" s="42"/>
      <c r="D689" s="30">
        <v>157.0</v>
      </c>
      <c r="F689" s="4" t="s">
        <v>24</v>
      </c>
    </row>
    <row r="690" ht="15.75" customHeight="1">
      <c r="B690" s="42"/>
      <c r="C690" s="42"/>
      <c r="D690" s="31">
        <f t="shared" ref="D690:D693" si="48">($D$14*$A690)/100</f>
        <v>0</v>
      </c>
      <c r="F690" s="4"/>
    </row>
    <row r="691" ht="15.75" customHeight="1">
      <c r="B691" s="42"/>
      <c r="C691" s="42"/>
      <c r="D691" s="31">
        <f t="shared" si="48"/>
        <v>0</v>
      </c>
      <c r="F691" s="4"/>
    </row>
    <row r="692" ht="15.75" customHeight="1">
      <c r="B692" s="42"/>
      <c r="C692" s="42"/>
      <c r="D692" s="31">
        <f t="shared" si="48"/>
        <v>0</v>
      </c>
      <c r="F692" s="4"/>
    </row>
    <row r="693" ht="15.75" customHeight="1">
      <c r="B693" s="42"/>
      <c r="C693" s="42"/>
      <c r="D693" s="31">
        <f t="shared" si="48"/>
        <v>0</v>
      </c>
      <c r="F693" s="4"/>
    </row>
    <row r="694" ht="15.75" customHeight="1">
      <c r="B694" s="42"/>
      <c r="C694" s="42"/>
      <c r="D694" s="28" t="s">
        <v>27</v>
      </c>
      <c r="F694" s="4"/>
    </row>
    <row r="695" ht="15.75" customHeight="1">
      <c r="B695" s="42"/>
      <c r="C695" s="42"/>
      <c r="D695" s="53">
        <v>85.0</v>
      </c>
      <c r="F695" s="4">
        <v>105.0</v>
      </c>
    </row>
    <row r="696" ht="15.75" customHeight="1">
      <c r="B696" s="42"/>
      <c r="C696" s="42"/>
      <c r="D696" s="35">
        <f t="shared" ref="D696:D710" si="49">(A696*75)/100</f>
        <v>0</v>
      </c>
      <c r="F696" s="4">
        <f>(A696*F695)/100</f>
        <v>0</v>
      </c>
    </row>
    <row r="697" ht="15.75" customHeight="1">
      <c r="B697" s="42"/>
      <c r="C697" s="42"/>
      <c r="D697" s="35">
        <f t="shared" si="49"/>
        <v>0</v>
      </c>
    </row>
    <row r="698" ht="15.75" customHeight="1">
      <c r="B698" s="42"/>
      <c r="C698" s="42"/>
      <c r="D698" s="35">
        <f t="shared" si="49"/>
        <v>0</v>
      </c>
    </row>
    <row r="699" ht="15.75" customHeight="1">
      <c r="B699" s="42"/>
      <c r="C699" s="42"/>
      <c r="D699" s="35">
        <f t="shared" si="49"/>
        <v>0</v>
      </c>
    </row>
    <row r="700" ht="15.75" customHeight="1">
      <c r="B700" s="42"/>
      <c r="C700" s="42"/>
      <c r="D700" s="35">
        <f t="shared" si="49"/>
        <v>0</v>
      </c>
    </row>
    <row r="701" ht="15.75" customHeight="1">
      <c r="B701" s="42"/>
      <c r="C701" s="42"/>
      <c r="D701" s="35">
        <f t="shared" si="49"/>
        <v>0</v>
      </c>
    </row>
    <row r="702" ht="15.75" customHeight="1">
      <c r="B702" s="42"/>
      <c r="C702" s="42"/>
      <c r="D702" s="35">
        <f t="shared" si="49"/>
        <v>0</v>
      </c>
    </row>
    <row r="703" ht="15.75" customHeight="1">
      <c r="B703" s="42"/>
      <c r="C703" s="42"/>
      <c r="D703" s="35">
        <f t="shared" si="49"/>
        <v>0</v>
      </c>
    </row>
    <row r="704" ht="15.75" customHeight="1">
      <c r="B704" s="42"/>
      <c r="C704" s="42"/>
      <c r="D704" s="35">
        <f t="shared" si="49"/>
        <v>0</v>
      </c>
    </row>
    <row r="705" ht="15.75" customHeight="1">
      <c r="B705" s="42"/>
      <c r="C705" s="42"/>
      <c r="D705" s="35">
        <f t="shared" si="49"/>
        <v>0</v>
      </c>
    </row>
    <row r="706" ht="15.75" customHeight="1">
      <c r="B706" s="42"/>
      <c r="C706" s="42"/>
      <c r="D706" s="35">
        <f t="shared" si="49"/>
        <v>0</v>
      </c>
    </row>
    <row r="707" ht="15.75" customHeight="1">
      <c r="B707" s="42"/>
      <c r="C707" s="42"/>
      <c r="D707" s="35">
        <f t="shared" si="49"/>
        <v>0</v>
      </c>
    </row>
    <row r="708" ht="15.75" customHeight="1">
      <c r="B708" s="42"/>
      <c r="C708" s="42"/>
      <c r="D708" s="35">
        <f t="shared" si="49"/>
        <v>0</v>
      </c>
    </row>
    <row r="709" ht="15.75" customHeight="1">
      <c r="B709" s="42"/>
      <c r="C709" s="42"/>
      <c r="D709" s="35">
        <f t="shared" si="49"/>
        <v>0</v>
      </c>
    </row>
    <row r="710" ht="15.75" customHeight="1">
      <c r="B710" s="42"/>
      <c r="C710" s="42"/>
      <c r="D710" s="35">
        <f t="shared" si="49"/>
        <v>0</v>
      </c>
    </row>
    <row r="711" ht="15.75" customHeight="1">
      <c r="B711" s="42"/>
      <c r="C711" s="42"/>
      <c r="D711" s="36" t="s">
        <v>30</v>
      </c>
      <c r="E711" s="37" t="s">
        <v>27</v>
      </c>
      <c r="F711" s="37" t="s">
        <v>31</v>
      </c>
    </row>
    <row r="712" ht="15.75" customHeight="1">
      <c r="B712" s="42"/>
      <c r="C712" s="42"/>
      <c r="D712" s="39">
        <v>43.0</v>
      </c>
      <c r="E712" s="40">
        <v>32.0</v>
      </c>
      <c r="F712" s="40">
        <v>55.0</v>
      </c>
    </row>
    <row r="713" ht="15.75" customHeight="1">
      <c r="B713" s="42"/>
      <c r="C713" s="42"/>
      <c r="D713" s="33">
        <f t="shared" ref="D713:D727" si="50">($D$37*$A713)/100</f>
        <v>0</v>
      </c>
      <c r="E713" s="41">
        <f t="shared" ref="E713:E727" si="51">($E$37*$A713)/100</f>
        <v>0</v>
      </c>
      <c r="F713" s="41">
        <f t="shared" ref="F713:F727" si="52">($D$37*$A713)/100</f>
        <v>0</v>
      </c>
    </row>
    <row r="714" ht="15.75" customHeight="1">
      <c r="B714" s="42"/>
      <c r="C714" s="42"/>
      <c r="D714" s="33">
        <f t="shared" si="50"/>
        <v>0</v>
      </c>
      <c r="E714" s="41">
        <f t="shared" si="51"/>
        <v>0</v>
      </c>
      <c r="F714" s="41">
        <f t="shared" si="52"/>
        <v>0</v>
      </c>
    </row>
    <row r="715" ht="15.75" customHeight="1">
      <c r="B715" s="42"/>
      <c r="C715" s="42"/>
      <c r="D715" s="33">
        <f t="shared" si="50"/>
        <v>0</v>
      </c>
      <c r="E715" s="41">
        <f t="shared" si="51"/>
        <v>0</v>
      </c>
      <c r="F715" s="41">
        <f t="shared" si="52"/>
        <v>0</v>
      </c>
    </row>
    <row r="716" ht="15.75" customHeight="1">
      <c r="B716" s="42"/>
      <c r="C716" s="42"/>
      <c r="D716" s="33">
        <f t="shared" si="50"/>
        <v>0</v>
      </c>
      <c r="E716" s="41">
        <f t="shared" si="51"/>
        <v>0</v>
      </c>
      <c r="F716" s="41">
        <f t="shared" si="52"/>
        <v>0</v>
      </c>
    </row>
    <row r="717" ht="15.75" customHeight="1">
      <c r="B717" s="42"/>
      <c r="C717" s="42"/>
      <c r="D717" s="33">
        <f t="shared" si="50"/>
        <v>0</v>
      </c>
      <c r="E717" s="41">
        <f t="shared" si="51"/>
        <v>0</v>
      </c>
      <c r="F717" s="41">
        <f t="shared" si="52"/>
        <v>0</v>
      </c>
    </row>
    <row r="718" ht="15.75" customHeight="1">
      <c r="B718" s="42"/>
      <c r="C718" s="42"/>
      <c r="D718" s="33">
        <f t="shared" si="50"/>
        <v>0</v>
      </c>
      <c r="E718" s="41">
        <f t="shared" si="51"/>
        <v>0</v>
      </c>
      <c r="F718" s="41">
        <f t="shared" si="52"/>
        <v>0</v>
      </c>
    </row>
    <row r="719" ht="15.75" customHeight="1">
      <c r="B719" s="42"/>
      <c r="C719" s="42"/>
      <c r="D719" s="33">
        <f t="shared" si="50"/>
        <v>0</v>
      </c>
      <c r="E719" s="41">
        <f t="shared" si="51"/>
        <v>0</v>
      </c>
      <c r="F719" s="41">
        <f t="shared" si="52"/>
        <v>0</v>
      </c>
    </row>
    <row r="720" ht="15.75" customHeight="1">
      <c r="B720" s="42"/>
      <c r="C720" s="42"/>
      <c r="D720" s="33">
        <f t="shared" si="50"/>
        <v>0</v>
      </c>
      <c r="E720" s="41">
        <f t="shared" si="51"/>
        <v>0</v>
      </c>
      <c r="F720" s="41">
        <f t="shared" si="52"/>
        <v>0</v>
      </c>
    </row>
    <row r="721" ht="15.75" customHeight="1">
      <c r="B721" s="42"/>
      <c r="C721" s="42"/>
      <c r="D721" s="33">
        <f t="shared" si="50"/>
        <v>0</v>
      </c>
      <c r="E721" s="41">
        <f t="shared" si="51"/>
        <v>0</v>
      </c>
      <c r="F721" s="41">
        <f t="shared" si="52"/>
        <v>0</v>
      </c>
    </row>
    <row r="722" ht="15.75" customHeight="1">
      <c r="B722" s="42"/>
      <c r="C722" s="42"/>
      <c r="D722" s="33">
        <f t="shared" si="50"/>
        <v>0</v>
      </c>
      <c r="E722" s="41">
        <f t="shared" si="51"/>
        <v>0</v>
      </c>
      <c r="F722" s="41">
        <f t="shared" si="52"/>
        <v>0</v>
      </c>
    </row>
    <row r="723" ht="15.75" customHeight="1">
      <c r="B723" s="42"/>
      <c r="C723" s="42"/>
      <c r="D723" s="33">
        <f t="shared" si="50"/>
        <v>0</v>
      </c>
      <c r="E723" s="41">
        <f t="shared" si="51"/>
        <v>0</v>
      </c>
      <c r="F723" s="41">
        <f t="shared" si="52"/>
        <v>0</v>
      </c>
    </row>
    <row r="724" ht="15.75" customHeight="1">
      <c r="B724" s="42"/>
      <c r="C724" s="42"/>
      <c r="D724" s="33">
        <f t="shared" si="50"/>
        <v>0</v>
      </c>
      <c r="E724" s="41">
        <f t="shared" si="51"/>
        <v>0</v>
      </c>
      <c r="F724" s="41">
        <f t="shared" si="52"/>
        <v>0</v>
      </c>
    </row>
    <row r="725" ht="15.75" customHeight="1">
      <c r="B725" s="42"/>
      <c r="C725" s="42"/>
      <c r="D725" s="33">
        <f t="shared" si="50"/>
        <v>0</v>
      </c>
      <c r="E725" s="41">
        <f t="shared" si="51"/>
        <v>0</v>
      </c>
      <c r="F725" s="41">
        <f t="shared" si="52"/>
        <v>0</v>
      </c>
    </row>
    <row r="726" ht="15.75" customHeight="1">
      <c r="B726" s="42"/>
      <c r="C726" s="42"/>
      <c r="D726" s="33">
        <f t="shared" si="50"/>
        <v>0</v>
      </c>
      <c r="E726" s="41">
        <f t="shared" si="51"/>
        <v>0</v>
      </c>
      <c r="F726" s="41">
        <f t="shared" si="52"/>
        <v>0</v>
      </c>
    </row>
    <row r="727" ht="15.75" customHeight="1">
      <c r="B727" s="42"/>
      <c r="C727" s="42"/>
      <c r="D727" s="33">
        <f t="shared" si="50"/>
        <v>0</v>
      </c>
      <c r="E727" s="41">
        <f t="shared" si="51"/>
        <v>0</v>
      </c>
      <c r="F727" s="41">
        <f t="shared" si="52"/>
        <v>0</v>
      </c>
    </row>
    <row r="728" ht="15.75" customHeight="1">
      <c r="B728" s="42"/>
      <c r="C728" s="42"/>
      <c r="D728" s="42"/>
    </row>
    <row r="729" ht="15.75" customHeight="1">
      <c r="B729" s="42"/>
      <c r="C729" s="42"/>
      <c r="D729" s="43" t="s">
        <v>33</v>
      </c>
    </row>
    <row r="730" ht="15.75" customHeight="1">
      <c r="B730" s="42"/>
      <c r="C730" s="42"/>
      <c r="D730" s="43" t="s">
        <v>16</v>
      </c>
      <c r="E730" s="47">
        <v>128.666666666667</v>
      </c>
      <c r="F730" s="48">
        <f>E730</f>
        <v>128.6666667</v>
      </c>
    </row>
    <row r="731" ht="15.75" customHeight="1">
      <c r="B731" s="42"/>
      <c r="C731" s="42"/>
      <c r="D731" s="43" t="s">
        <v>34</v>
      </c>
      <c r="E731" s="47">
        <v>136.166666666667</v>
      </c>
      <c r="F731" s="48">
        <f>(E731/2)</f>
        <v>68.08333333</v>
      </c>
    </row>
    <row r="732" ht="15.75" customHeight="1">
      <c r="B732" s="42"/>
      <c r="C732" s="42"/>
      <c r="D732" s="43" t="s">
        <v>36</v>
      </c>
      <c r="E732" s="47">
        <v>143.666666666667</v>
      </c>
      <c r="F732" s="48">
        <f>(E732/5)</f>
        <v>28.73333333</v>
      </c>
    </row>
    <row r="733" ht="15.75" customHeight="1">
      <c r="B733" s="42"/>
      <c r="C733" s="42"/>
      <c r="D733" s="43" t="s">
        <v>38</v>
      </c>
      <c r="F733" s="48">
        <f>(F730+F731+F732)</f>
        <v>225.4833333</v>
      </c>
    </row>
    <row r="734" ht="15.75" customHeight="1">
      <c r="B734" s="42"/>
      <c r="C734" s="42"/>
      <c r="D734" s="49" t="s">
        <v>39</v>
      </c>
      <c r="E734" s="4">
        <v>80.0</v>
      </c>
      <c r="F734" s="4">
        <f>F733/E734</f>
        <v>2.818541667</v>
      </c>
    </row>
    <row r="735" ht="15.75" customHeight="1">
      <c r="B735" s="42"/>
      <c r="C735" s="42"/>
      <c r="D735" s="43" t="s">
        <v>40</v>
      </c>
    </row>
    <row r="736" ht="15.75" customHeight="1">
      <c r="B736" s="42"/>
      <c r="C736" s="42"/>
      <c r="D736" s="43" t="s">
        <v>16</v>
      </c>
      <c r="E736" s="51">
        <v>-40.0</v>
      </c>
      <c r="F736" s="48">
        <f>E736</f>
        <v>-40</v>
      </c>
    </row>
    <row r="737" ht="15.75" customHeight="1">
      <c r="B737" s="42"/>
      <c r="C737" s="42"/>
      <c r="D737" s="43" t="s">
        <v>34</v>
      </c>
      <c r="E737" s="47">
        <v>-46.0</v>
      </c>
      <c r="F737" s="48">
        <f>(E737/2)</f>
        <v>-23</v>
      </c>
    </row>
    <row r="738" ht="15.75" customHeight="1">
      <c r="B738" s="42"/>
      <c r="C738" s="42"/>
      <c r="D738" s="43" t="s">
        <v>38</v>
      </c>
      <c r="F738" s="48">
        <f>(F736+F737)</f>
        <v>-63</v>
      </c>
    </row>
    <row r="739" ht="15.75" customHeight="1">
      <c r="B739" s="42"/>
      <c r="C739" s="42"/>
      <c r="D739" s="49" t="s">
        <v>41</v>
      </c>
      <c r="E739" s="55">
        <v>55.0</v>
      </c>
      <c r="F739" s="4">
        <f>F738/E739</f>
        <v>-1.145454545</v>
      </c>
    </row>
    <row r="740" ht="15.75" customHeight="1">
      <c r="B740" s="42"/>
      <c r="C740" s="42"/>
      <c r="D740" s="42"/>
    </row>
    <row r="741" ht="15.75" customHeight="1">
      <c r="B741" s="42"/>
      <c r="C741" s="42"/>
      <c r="D741" s="42"/>
    </row>
    <row r="742" ht="15.75" customHeight="1">
      <c r="B742" s="42"/>
      <c r="C742" s="42"/>
      <c r="D742" s="42"/>
    </row>
    <row r="743" ht="15.75" customHeight="1">
      <c r="B743" s="42"/>
      <c r="C743" s="42"/>
      <c r="D743" s="42"/>
    </row>
    <row r="744" ht="15.75" customHeight="1">
      <c r="B744" s="42"/>
      <c r="C744" s="42"/>
      <c r="D744" s="43" t="s">
        <v>40</v>
      </c>
    </row>
    <row r="745" ht="15.75" customHeight="1">
      <c r="B745" s="42"/>
      <c r="C745" s="42"/>
      <c r="D745" s="43" t="s">
        <v>16</v>
      </c>
      <c r="E745" s="51">
        <v>-42.9</v>
      </c>
      <c r="F745" s="48">
        <f>E745</f>
        <v>-42.9</v>
      </c>
    </row>
    <row r="746" ht="15.75" customHeight="1">
      <c r="B746" s="42"/>
      <c r="C746" s="42"/>
      <c r="D746" s="43" t="s">
        <v>34</v>
      </c>
      <c r="E746" s="51">
        <v>-48.1</v>
      </c>
      <c r="F746" s="48" t="str">
        <f>((E71-0.7)×0.84)</f>
        <v>#ERROR!</v>
      </c>
    </row>
    <row r="747" ht="15.75" customHeight="1">
      <c r="B747" s="42"/>
      <c r="C747" s="42"/>
      <c r="D747" s="43" t="s">
        <v>38</v>
      </c>
      <c r="F747" s="48" t="str">
        <f>(F745+F746)</f>
        <v>#ERROR!</v>
      </c>
    </row>
    <row r="748" ht="15.75" customHeight="1">
      <c r="B748" s="42"/>
      <c r="C748" s="42"/>
      <c r="D748" s="49"/>
      <c r="E748" s="55"/>
      <c r="F748" s="4"/>
    </row>
    <row r="749" ht="15.75" customHeight="1">
      <c r="B749" s="42"/>
      <c r="C749" s="42"/>
      <c r="D749" s="42"/>
    </row>
    <row r="750" ht="15.75" customHeight="1">
      <c r="B750" s="42"/>
      <c r="C750" s="42"/>
      <c r="D750" s="49" t="s">
        <v>41</v>
      </c>
      <c r="E750" s="56">
        <v>25.0</v>
      </c>
      <c r="F750" s="4" t="str">
        <f>F747/E750</f>
        <v>#ERROR!</v>
      </c>
    </row>
    <row r="751" ht="15.75" customHeight="1">
      <c r="B751" s="42"/>
      <c r="C751" s="42"/>
      <c r="D751" s="42"/>
    </row>
    <row r="752" ht="15.75" customHeight="1">
      <c r="B752" s="42"/>
      <c r="C752" s="42"/>
      <c r="D752" s="42"/>
    </row>
    <row r="753" ht="15.75" customHeight="1">
      <c r="B753" s="42"/>
      <c r="C753" s="42"/>
      <c r="D753" s="49">
        <v>10.0</v>
      </c>
    </row>
    <row r="754" ht="15.75" customHeight="1">
      <c r="B754" s="42"/>
      <c r="C754" s="42"/>
      <c r="D754" s="42"/>
    </row>
    <row r="755" ht="15.75" customHeight="1">
      <c r="B755" s="42"/>
      <c r="C755" s="42"/>
      <c r="D755" s="42"/>
    </row>
    <row r="756" ht="15.75" customHeight="1">
      <c r="B756" s="42"/>
      <c r="C756" s="42"/>
      <c r="D756" s="42"/>
    </row>
    <row r="757" ht="15.75" customHeight="1">
      <c r="B757" s="42"/>
      <c r="C757" s="42"/>
      <c r="D757" s="42"/>
    </row>
    <row r="758" ht="15.75" customHeight="1">
      <c r="B758" s="42"/>
      <c r="C758" s="42"/>
      <c r="D758" s="49">
        <v>10.0</v>
      </c>
    </row>
    <row r="759" ht="15.75" customHeight="1">
      <c r="B759" s="42"/>
      <c r="C759" s="42"/>
      <c r="D759" s="42"/>
    </row>
    <row r="760" ht="15.75" customHeight="1">
      <c r="B760" s="42"/>
      <c r="C760" s="42"/>
      <c r="D760" s="42"/>
    </row>
    <row r="761" ht="15.75" customHeight="1">
      <c r="B761" s="42"/>
      <c r="C761" s="42"/>
      <c r="D761" s="42"/>
    </row>
    <row r="762" ht="15.75" customHeight="1">
      <c r="B762" s="42"/>
      <c r="C762" s="42"/>
      <c r="D762" s="42"/>
    </row>
    <row r="763" ht="15.75" customHeight="1">
      <c r="B763" s="42"/>
      <c r="C763" s="42"/>
      <c r="D763" s="49">
        <v>20.0</v>
      </c>
    </row>
    <row r="764" ht="15.75" customHeight="1">
      <c r="B764" s="42"/>
      <c r="C764" s="42"/>
      <c r="D764" s="42"/>
    </row>
    <row r="765" ht="15.75" customHeight="1">
      <c r="B765" s="42"/>
      <c r="C765" s="42"/>
      <c r="D765" s="42"/>
    </row>
    <row r="766" ht="15.75" customHeight="1">
      <c r="B766" s="42"/>
      <c r="C766" s="42"/>
      <c r="D766" s="42"/>
    </row>
    <row r="767" ht="15.75" customHeight="1">
      <c r="B767" s="42"/>
      <c r="C767" s="42"/>
      <c r="D767" s="42"/>
    </row>
    <row r="768" ht="15.75" customHeight="1">
      <c r="B768" s="42"/>
      <c r="C768" s="42"/>
      <c r="D768" s="42"/>
    </row>
    <row r="769" ht="15.75" customHeight="1">
      <c r="B769" s="42"/>
      <c r="C769" s="42"/>
      <c r="D769" s="42"/>
    </row>
    <row r="770" ht="15.75" customHeight="1">
      <c r="B770" s="42"/>
      <c r="C770" s="42"/>
      <c r="D770" s="42"/>
    </row>
    <row r="771" ht="15.75" customHeight="1">
      <c r="B771" s="42"/>
      <c r="C771" s="42"/>
      <c r="D771" s="42"/>
    </row>
    <row r="772" ht="15.75" customHeight="1">
      <c r="B772" s="42"/>
      <c r="C772" s="42"/>
      <c r="D772" s="42"/>
    </row>
    <row r="773" ht="15.75" customHeight="1">
      <c r="B773" s="42"/>
      <c r="C773" s="42"/>
      <c r="D773" s="42"/>
    </row>
    <row r="774" ht="15.75" customHeight="1">
      <c r="B774" s="42"/>
      <c r="C774" s="42"/>
      <c r="D774" s="42"/>
    </row>
    <row r="775" ht="15.75" customHeight="1">
      <c r="B775" s="42"/>
      <c r="C775" s="42"/>
      <c r="D775" s="42"/>
    </row>
    <row r="776" ht="15.75" customHeight="1">
      <c r="B776" s="42"/>
      <c r="C776" s="42"/>
      <c r="D776" s="42"/>
    </row>
    <row r="777" ht="15.75" customHeight="1">
      <c r="B777" s="42"/>
      <c r="C777" s="42"/>
      <c r="D777" s="42"/>
    </row>
    <row r="778" ht="15.75" customHeight="1">
      <c r="B778" s="42"/>
      <c r="C778" s="42"/>
      <c r="D778" s="42"/>
    </row>
    <row r="779" ht="15.75" customHeight="1">
      <c r="B779" s="42"/>
      <c r="C779" s="42"/>
      <c r="D779" s="49">
        <v>20.0</v>
      </c>
    </row>
    <row r="780" ht="15.75" customHeight="1">
      <c r="B780" s="42"/>
      <c r="C780" s="42"/>
      <c r="D780" s="42"/>
    </row>
    <row r="781" ht="15.75" customHeight="1">
      <c r="B781" s="42"/>
      <c r="C781" s="42"/>
      <c r="D781" s="42"/>
    </row>
    <row r="782" ht="15.75" customHeight="1">
      <c r="B782" s="42"/>
      <c r="C782" s="42"/>
      <c r="D782" s="42"/>
    </row>
    <row r="783" ht="15.75" customHeight="1">
      <c r="B783" s="42"/>
      <c r="C783" s="42"/>
      <c r="D783" s="42"/>
    </row>
    <row r="784" ht="15.75" customHeight="1">
      <c r="B784" s="42"/>
      <c r="C784" s="42"/>
      <c r="D784" s="42"/>
    </row>
    <row r="785" ht="15.75" customHeight="1">
      <c r="B785" s="42"/>
      <c r="C785" s="42"/>
      <c r="D785" s="42"/>
    </row>
    <row r="786" ht="15.75" customHeight="1">
      <c r="B786" s="42"/>
      <c r="C786" s="42"/>
      <c r="D786" s="42"/>
    </row>
    <row r="787" ht="15.75" customHeight="1">
      <c r="B787" s="42"/>
      <c r="C787" s="42"/>
      <c r="D787" s="42"/>
    </row>
    <row r="788" ht="15.75" customHeight="1">
      <c r="B788" s="42"/>
      <c r="C788" s="42"/>
      <c r="D788" s="42"/>
    </row>
    <row r="789" ht="15.75" customHeight="1">
      <c r="B789" s="42"/>
      <c r="C789" s="42"/>
      <c r="D789" s="42"/>
    </row>
    <row r="790" ht="15.75" customHeight="1">
      <c r="B790" s="42"/>
      <c r="C790" s="42"/>
      <c r="D790" s="42"/>
    </row>
    <row r="791" ht="15.75" customHeight="1">
      <c r="B791" s="42"/>
      <c r="C791" s="42"/>
      <c r="D791" s="42"/>
    </row>
    <row r="792" ht="15.75" customHeight="1">
      <c r="B792" s="42"/>
      <c r="C792" s="42"/>
      <c r="D792" s="42"/>
    </row>
    <row r="793" ht="15.75" customHeight="1">
      <c r="B793" s="42"/>
      <c r="C793" s="42"/>
      <c r="D793" s="42"/>
    </row>
    <row r="794" ht="15.75" customHeight="1">
      <c r="B794" s="42"/>
      <c r="C794" s="42"/>
      <c r="D794" s="42"/>
    </row>
    <row r="795" ht="15.75" customHeight="1">
      <c r="B795" s="42"/>
      <c r="C795" s="42"/>
      <c r="D795" s="49">
        <v>19.0</v>
      </c>
    </row>
    <row r="796" ht="15.75" customHeight="1">
      <c r="B796" s="42"/>
      <c r="C796" s="42"/>
      <c r="D796" s="42"/>
    </row>
    <row r="797" ht="15.75" customHeight="1">
      <c r="B797" s="42"/>
      <c r="C797" s="42"/>
      <c r="D797" s="42"/>
    </row>
    <row r="798" ht="15.75" customHeight="1">
      <c r="B798" s="42"/>
      <c r="C798" s="42"/>
      <c r="D798" s="42"/>
    </row>
    <row r="799" ht="15.75" customHeight="1">
      <c r="B799" s="42"/>
      <c r="C799" s="42"/>
      <c r="D799" s="42"/>
    </row>
    <row r="800" ht="15.75" customHeight="1">
      <c r="B800" s="42"/>
      <c r="C800" s="42"/>
      <c r="D800" s="42"/>
    </row>
    <row r="801" ht="15.75" customHeight="1">
      <c r="B801" s="42"/>
      <c r="C801" s="42"/>
      <c r="D801" s="42"/>
    </row>
    <row r="802" ht="15.75" customHeight="1">
      <c r="B802" s="42"/>
      <c r="C802" s="42"/>
      <c r="D802" s="42"/>
    </row>
    <row r="803" ht="15.75" customHeight="1">
      <c r="B803" s="42"/>
      <c r="C803" s="42"/>
      <c r="D803" s="42"/>
    </row>
    <row r="804" ht="15.75" customHeight="1">
      <c r="B804" s="42"/>
      <c r="C804" s="42"/>
      <c r="D804" s="42"/>
    </row>
    <row r="805" ht="15.75" customHeight="1">
      <c r="B805" s="42"/>
      <c r="C805" s="42"/>
      <c r="D805" s="42"/>
    </row>
    <row r="806" ht="15.75" customHeight="1">
      <c r="B806" s="42"/>
      <c r="C806" s="42"/>
      <c r="D806" s="42"/>
    </row>
    <row r="807" ht="15.75" customHeight="1">
      <c r="B807" s="42"/>
      <c r="C807" s="42"/>
      <c r="D807" s="42"/>
    </row>
    <row r="808" ht="15.75" customHeight="1">
      <c r="B808" s="42"/>
      <c r="C808" s="42"/>
      <c r="D808" s="42"/>
    </row>
    <row r="809" ht="15.75" customHeight="1">
      <c r="B809" s="42"/>
      <c r="C809" s="42"/>
      <c r="D809" s="42"/>
    </row>
    <row r="810" ht="15.75" customHeight="1">
      <c r="B810" s="42"/>
      <c r="C810" s="42"/>
      <c r="D810" s="49">
        <v>20.0</v>
      </c>
    </row>
    <row r="811" ht="15.75" customHeight="1">
      <c r="B811" s="42"/>
      <c r="C811" s="42"/>
      <c r="D811" s="28" t="s">
        <v>15</v>
      </c>
      <c r="E811" s="11">
        <v>9.0</v>
      </c>
      <c r="F811" s="11">
        <v>10.0</v>
      </c>
    </row>
    <row r="812" ht="15.75" customHeight="1">
      <c r="B812" s="42"/>
      <c r="C812" s="42"/>
      <c r="D812" s="30">
        <v>216.0</v>
      </c>
      <c r="E812" s="11"/>
      <c r="F812" s="11"/>
    </row>
    <row r="813" ht="15.75" customHeight="1">
      <c r="B813" s="42"/>
      <c r="C813" s="42"/>
      <c r="D813" s="31">
        <f t="shared" ref="D813:D816" si="53">($D$2*$A813)/100</f>
        <v>0</v>
      </c>
      <c r="E813" s="11"/>
      <c r="F813" s="11"/>
    </row>
    <row r="814" ht="15.75" customHeight="1">
      <c r="B814" s="42"/>
      <c r="C814" s="42"/>
      <c r="D814" s="31">
        <f t="shared" si="53"/>
        <v>0</v>
      </c>
      <c r="E814" s="11"/>
      <c r="F814" s="11"/>
    </row>
    <row r="815" ht="15.75" customHeight="1">
      <c r="B815" s="42"/>
      <c r="C815" s="42"/>
      <c r="D815" s="31">
        <f t="shared" si="53"/>
        <v>0</v>
      </c>
      <c r="E815" s="11"/>
      <c r="F815" s="11"/>
    </row>
    <row r="816" ht="15.75" customHeight="1">
      <c r="B816" s="42"/>
      <c r="C816" s="42"/>
      <c r="D816" s="31">
        <f t="shared" si="53"/>
        <v>0</v>
      </c>
      <c r="E816" s="11"/>
      <c r="F816" s="11"/>
    </row>
    <row r="817" ht="15.75" customHeight="1">
      <c r="B817" s="42"/>
      <c r="C817" s="42"/>
      <c r="D817" s="28" t="s">
        <v>44</v>
      </c>
    </row>
    <row r="818" ht="15.75" customHeight="1">
      <c r="B818" s="42"/>
      <c r="C818" s="42"/>
      <c r="D818" s="30">
        <v>205.0</v>
      </c>
    </row>
    <row r="819" ht="15.75" customHeight="1">
      <c r="B819" s="42"/>
      <c r="C819" s="42"/>
      <c r="D819" s="31">
        <f t="shared" ref="D819:D822" si="54">($D$8*$A819)/100</f>
        <v>0</v>
      </c>
    </row>
    <row r="820" ht="15.75" customHeight="1">
      <c r="B820" s="42"/>
      <c r="C820" s="42"/>
      <c r="D820" s="31">
        <f t="shared" si="54"/>
        <v>0</v>
      </c>
    </row>
    <row r="821" ht="15.75" customHeight="1">
      <c r="B821" s="42"/>
      <c r="C821" s="42"/>
      <c r="D821" s="31">
        <f t="shared" si="54"/>
        <v>0</v>
      </c>
    </row>
    <row r="822" ht="15.75" customHeight="1">
      <c r="B822" s="42"/>
      <c r="C822" s="42"/>
      <c r="D822" s="31">
        <f t="shared" si="54"/>
        <v>0</v>
      </c>
      <c r="F822" s="4"/>
    </row>
    <row r="823" ht="15.75" customHeight="1">
      <c r="B823" s="42"/>
      <c r="C823" s="42"/>
      <c r="D823" s="28" t="s">
        <v>47</v>
      </c>
      <c r="F823" s="4"/>
    </row>
    <row r="824" ht="15.75" customHeight="1">
      <c r="B824" s="42"/>
      <c r="C824" s="42"/>
      <c r="D824" s="30">
        <v>158.0</v>
      </c>
      <c r="F824" s="4" t="s">
        <v>24</v>
      </c>
    </row>
    <row r="825" ht="15.75" customHeight="1">
      <c r="B825" s="42"/>
      <c r="C825" s="42"/>
      <c r="D825" s="31">
        <f t="shared" ref="D825:D828" si="55">($D$14*$A825)/100</f>
        <v>0</v>
      </c>
      <c r="F825" s="4"/>
    </row>
    <row r="826" ht="15.75" customHeight="1">
      <c r="B826" s="42"/>
      <c r="C826" s="42"/>
      <c r="D826" s="31">
        <f t="shared" si="55"/>
        <v>0</v>
      </c>
      <c r="F826" s="4"/>
    </row>
    <row r="827" ht="15.75" customHeight="1">
      <c r="B827" s="42"/>
      <c r="C827" s="42"/>
      <c r="D827" s="31">
        <f t="shared" si="55"/>
        <v>0</v>
      </c>
      <c r="F827" s="4"/>
    </row>
    <row r="828" ht="15.75" customHeight="1">
      <c r="B828" s="42"/>
      <c r="C828" s="42"/>
      <c r="D828" s="31">
        <f t="shared" si="55"/>
        <v>0</v>
      </c>
      <c r="F828" s="4"/>
    </row>
    <row r="829" ht="15.75" customHeight="1">
      <c r="B829" s="42"/>
      <c r="C829" s="42"/>
      <c r="D829" s="28" t="s">
        <v>27</v>
      </c>
      <c r="F829" s="4"/>
    </row>
    <row r="830" ht="15.75" customHeight="1">
      <c r="B830" s="42"/>
      <c r="C830" s="42"/>
      <c r="D830" s="53">
        <v>86.0</v>
      </c>
      <c r="F830" s="4">
        <v>106.0</v>
      </c>
    </row>
    <row r="831" ht="15.75" customHeight="1">
      <c r="B831" s="42"/>
      <c r="C831" s="42"/>
      <c r="D831" s="35">
        <f t="shared" ref="D831:D845" si="56">(A831*75)/100</f>
        <v>0</v>
      </c>
      <c r="F831" s="4">
        <f>(A831*F830)/100</f>
        <v>0</v>
      </c>
    </row>
    <row r="832" ht="15.75" customHeight="1">
      <c r="B832" s="42"/>
      <c r="C832" s="42"/>
      <c r="D832" s="35">
        <f t="shared" si="56"/>
        <v>0</v>
      </c>
    </row>
    <row r="833" ht="15.75" customHeight="1">
      <c r="B833" s="42"/>
      <c r="C833" s="42"/>
      <c r="D833" s="35">
        <f t="shared" si="56"/>
        <v>0</v>
      </c>
    </row>
    <row r="834" ht="15.75" customHeight="1">
      <c r="B834" s="42"/>
      <c r="C834" s="42"/>
      <c r="D834" s="35">
        <f t="shared" si="56"/>
        <v>0</v>
      </c>
    </row>
    <row r="835" ht="15.75" customHeight="1">
      <c r="B835" s="42"/>
      <c r="C835" s="42"/>
      <c r="D835" s="35">
        <f t="shared" si="56"/>
        <v>0</v>
      </c>
    </row>
    <row r="836" ht="15.75" customHeight="1">
      <c r="B836" s="42"/>
      <c r="C836" s="42"/>
      <c r="D836" s="35">
        <f t="shared" si="56"/>
        <v>0</v>
      </c>
    </row>
    <row r="837" ht="15.75" customHeight="1">
      <c r="B837" s="42"/>
      <c r="C837" s="42"/>
      <c r="D837" s="35">
        <f t="shared" si="56"/>
        <v>0</v>
      </c>
    </row>
    <row r="838" ht="15.75" customHeight="1">
      <c r="B838" s="42"/>
      <c r="C838" s="42"/>
      <c r="D838" s="35">
        <f t="shared" si="56"/>
        <v>0</v>
      </c>
    </row>
    <row r="839" ht="15.75" customHeight="1">
      <c r="B839" s="42"/>
      <c r="C839" s="42"/>
      <c r="D839" s="35">
        <f t="shared" si="56"/>
        <v>0</v>
      </c>
    </row>
    <row r="840" ht="15.75" customHeight="1">
      <c r="B840" s="42"/>
      <c r="C840" s="42"/>
      <c r="D840" s="35">
        <f t="shared" si="56"/>
        <v>0</v>
      </c>
    </row>
    <row r="841" ht="15.75" customHeight="1">
      <c r="B841" s="42"/>
      <c r="C841" s="42"/>
      <c r="D841" s="35">
        <f t="shared" si="56"/>
        <v>0</v>
      </c>
    </row>
    <row r="842" ht="15.75" customHeight="1">
      <c r="B842" s="42"/>
      <c r="C842" s="42"/>
      <c r="D842" s="35">
        <f t="shared" si="56"/>
        <v>0</v>
      </c>
    </row>
    <row r="843" ht="15.75" customHeight="1">
      <c r="B843" s="42"/>
      <c r="C843" s="42"/>
      <c r="D843" s="35">
        <f t="shared" si="56"/>
        <v>0</v>
      </c>
    </row>
    <row r="844" ht="15.75" customHeight="1">
      <c r="B844" s="42"/>
      <c r="C844" s="42"/>
      <c r="D844" s="35">
        <f t="shared" si="56"/>
        <v>0</v>
      </c>
    </row>
    <row r="845" ht="15.75" customHeight="1">
      <c r="B845" s="42"/>
      <c r="C845" s="42"/>
      <c r="D845" s="35">
        <f t="shared" si="56"/>
        <v>0</v>
      </c>
    </row>
    <row r="846" ht="15.75" customHeight="1">
      <c r="B846" s="42"/>
      <c r="C846" s="42"/>
      <c r="D846" s="36" t="s">
        <v>30</v>
      </c>
      <c r="E846" s="37" t="s">
        <v>27</v>
      </c>
      <c r="F846" s="37" t="s">
        <v>31</v>
      </c>
    </row>
    <row r="847" ht="15.75" customHeight="1">
      <c r="B847" s="42"/>
      <c r="C847" s="42"/>
      <c r="D847" s="39">
        <v>44.0</v>
      </c>
      <c r="E847" s="40">
        <v>33.0</v>
      </c>
      <c r="F847" s="40">
        <v>56.0</v>
      </c>
    </row>
    <row r="848" ht="15.75" customHeight="1">
      <c r="B848" s="42"/>
      <c r="C848" s="42"/>
      <c r="D848" s="33">
        <f t="shared" ref="D848:D862" si="57">($D$37*$A848)/100</f>
        <v>0</v>
      </c>
      <c r="E848" s="41">
        <f t="shared" ref="E848:E862" si="58">($E$37*$A848)/100</f>
        <v>0</v>
      </c>
      <c r="F848" s="41">
        <f t="shared" ref="F848:F862" si="59">($D$37*$A848)/100</f>
        <v>0</v>
      </c>
    </row>
    <row r="849" ht="15.75" customHeight="1">
      <c r="B849" s="42"/>
      <c r="C849" s="42"/>
      <c r="D849" s="33">
        <f t="shared" si="57"/>
        <v>0</v>
      </c>
      <c r="E849" s="41">
        <f t="shared" si="58"/>
        <v>0</v>
      </c>
      <c r="F849" s="41">
        <f t="shared" si="59"/>
        <v>0</v>
      </c>
    </row>
    <row r="850" ht="15.75" customHeight="1">
      <c r="B850" s="42"/>
      <c r="C850" s="42"/>
      <c r="D850" s="33">
        <f t="shared" si="57"/>
        <v>0</v>
      </c>
      <c r="E850" s="41">
        <f t="shared" si="58"/>
        <v>0</v>
      </c>
      <c r="F850" s="41">
        <f t="shared" si="59"/>
        <v>0</v>
      </c>
    </row>
    <row r="851" ht="15.75" customHeight="1">
      <c r="B851" s="42"/>
      <c r="C851" s="42"/>
      <c r="D851" s="33">
        <f t="shared" si="57"/>
        <v>0</v>
      </c>
      <c r="E851" s="41">
        <f t="shared" si="58"/>
        <v>0</v>
      </c>
      <c r="F851" s="41">
        <f t="shared" si="59"/>
        <v>0</v>
      </c>
    </row>
    <row r="852" ht="15.75" customHeight="1">
      <c r="B852" s="42"/>
      <c r="C852" s="42"/>
      <c r="D852" s="33">
        <f t="shared" si="57"/>
        <v>0</v>
      </c>
      <c r="E852" s="41">
        <f t="shared" si="58"/>
        <v>0</v>
      </c>
      <c r="F852" s="41">
        <f t="shared" si="59"/>
        <v>0</v>
      </c>
    </row>
    <row r="853" ht="15.75" customHeight="1">
      <c r="B853" s="42"/>
      <c r="C853" s="42"/>
      <c r="D853" s="33">
        <f t="shared" si="57"/>
        <v>0</v>
      </c>
      <c r="E853" s="41">
        <f t="shared" si="58"/>
        <v>0</v>
      </c>
      <c r="F853" s="41">
        <f t="shared" si="59"/>
        <v>0</v>
      </c>
    </row>
    <row r="854" ht="15.75" customHeight="1">
      <c r="B854" s="42"/>
      <c r="C854" s="42"/>
      <c r="D854" s="33">
        <f t="shared" si="57"/>
        <v>0</v>
      </c>
      <c r="E854" s="41">
        <f t="shared" si="58"/>
        <v>0</v>
      </c>
      <c r="F854" s="41">
        <f t="shared" si="59"/>
        <v>0</v>
      </c>
    </row>
    <row r="855" ht="15.75" customHeight="1">
      <c r="B855" s="42"/>
      <c r="C855" s="42"/>
      <c r="D855" s="33">
        <f t="shared" si="57"/>
        <v>0</v>
      </c>
      <c r="E855" s="41">
        <f t="shared" si="58"/>
        <v>0</v>
      </c>
      <c r="F855" s="41">
        <f t="shared" si="59"/>
        <v>0</v>
      </c>
    </row>
    <row r="856" ht="15.75" customHeight="1">
      <c r="B856" s="42"/>
      <c r="C856" s="42"/>
      <c r="D856" s="33">
        <f t="shared" si="57"/>
        <v>0</v>
      </c>
      <c r="E856" s="41">
        <f t="shared" si="58"/>
        <v>0</v>
      </c>
      <c r="F856" s="41">
        <f t="shared" si="59"/>
        <v>0</v>
      </c>
    </row>
    <row r="857" ht="15.75" customHeight="1">
      <c r="B857" s="42"/>
      <c r="C857" s="42"/>
      <c r="D857" s="33">
        <f t="shared" si="57"/>
        <v>0</v>
      </c>
      <c r="E857" s="41">
        <f t="shared" si="58"/>
        <v>0</v>
      </c>
      <c r="F857" s="41">
        <f t="shared" si="59"/>
        <v>0</v>
      </c>
    </row>
    <row r="858" ht="15.75" customHeight="1">
      <c r="B858" s="42"/>
      <c r="C858" s="42"/>
      <c r="D858" s="33">
        <f t="shared" si="57"/>
        <v>0</v>
      </c>
      <c r="E858" s="41">
        <f t="shared" si="58"/>
        <v>0</v>
      </c>
      <c r="F858" s="41">
        <f t="shared" si="59"/>
        <v>0</v>
      </c>
    </row>
    <row r="859" ht="15.75" customHeight="1">
      <c r="B859" s="42"/>
      <c r="C859" s="42"/>
      <c r="D859" s="33">
        <f t="shared" si="57"/>
        <v>0</v>
      </c>
      <c r="E859" s="41">
        <f t="shared" si="58"/>
        <v>0</v>
      </c>
      <c r="F859" s="41">
        <f t="shared" si="59"/>
        <v>0</v>
      </c>
    </row>
    <row r="860" ht="15.75" customHeight="1">
      <c r="B860" s="42"/>
      <c r="C860" s="42"/>
      <c r="D860" s="33">
        <f t="shared" si="57"/>
        <v>0</v>
      </c>
      <c r="E860" s="41">
        <f t="shared" si="58"/>
        <v>0</v>
      </c>
      <c r="F860" s="41">
        <f t="shared" si="59"/>
        <v>0</v>
      </c>
    </row>
    <row r="861" ht="15.75" customHeight="1">
      <c r="B861" s="42"/>
      <c r="C861" s="42"/>
      <c r="D861" s="33">
        <f t="shared" si="57"/>
        <v>0</v>
      </c>
      <c r="E861" s="41">
        <f t="shared" si="58"/>
        <v>0</v>
      </c>
      <c r="F861" s="41">
        <f t="shared" si="59"/>
        <v>0</v>
      </c>
    </row>
    <row r="862" ht="15.75" customHeight="1">
      <c r="B862" s="42"/>
      <c r="C862" s="42"/>
      <c r="D862" s="33">
        <f t="shared" si="57"/>
        <v>0</v>
      </c>
      <c r="E862" s="41">
        <f t="shared" si="58"/>
        <v>0</v>
      </c>
      <c r="F862" s="41">
        <f t="shared" si="59"/>
        <v>0</v>
      </c>
    </row>
    <row r="863" ht="15.75" customHeight="1">
      <c r="B863" s="42"/>
      <c r="C863" s="42"/>
      <c r="D863" s="42"/>
    </row>
    <row r="864" ht="15.75" customHeight="1">
      <c r="B864" s="42"/>
      <c r="C864" s="42"/>
      <c r="D864" s="43" t="s">
        <v>33</v>
      </c>
    </row>
    <row r="865" ht="15.75" customHeight="1">
      <c r="B865" s="42"/>
      <c r="C865" s="42"/>
      <c r="D865" s="43" t="s">
        <v>16</v>
      </c>
      <c r="E865" s="47">
        <v>151.166666666667</v>
      </c>
      <c r="F865" s="48">
        <f>E865</f>
        <v>151.1666667</v>
      </c>
    </row>
    <row r="866" ht="15.75" customHeight="1">
      <c r="B866" s="42"/>
      <c r="C866" s="42"/>
      <c r="D866" s="43" t="s">
        <v>34</v>
      </c>
      <c r="E866" s="47">
        <v>158.666666666667</v>
      </c>
      <c r="F866" s="48">
        <f>(E866/2)</f>
        <v>79.33333333</v>
      </c>
    </row>
    <row r="867" ht="15.75" customHeight="1">
      <c r="B867" s="42"/>
      <c r="C867" s="42"/>
      <c r="D867" s="43" t="s">
        <v>36</v>
      </c>
      <c r="E867" s="47">
        <v>166.166666666667</v>
      </c>
      <c r="F867" s="48">
        <f>(E867/5)</f>
        <v>33.23333333</v>
      </c>
    </row>
    <row r="868" ht="15.75" customHeight="1">
      <c r="B868" s="42"/>
      <c r="C868" s="42"/>
      <c r="D868" s="43" t="s">
        <v>38</v>
      </c>
      <c r="F868" s="48">
        <f>(F865+F866+F867)</f>
        <v>263.7333333</v>
      </c>
    </row>
    <row r="869" ht="15.75" customHeight="1">
      <c r="B869" s="42"/>
      <c r="C869" s="42"/>
      <c r="D869" s="49" t="s">
        <v>39</v>
      </c>
      <c r="E869" s="4">
        <v>81.0</v>
      </c>
      <c r="F869" s="4">
        <f>F868/E869</f>
        <v>3.255967078</v>
      </c>
    </row>
    <row r="870" ht="15.75" customHeight="1">
      <c r="B870" s="42"/>
      <c r="C870" s="42"/>
      <c r="D870" s="43" t="s">
        <v>40</v>
      </c>
    </row>
    <row r="871" ht="15.75" customHeight="1">
      <c r="B871" s="42"/>
      <c r="C871" s="42"/>
      <c r="D871" s="43" t="s">
        <v>16</v>
      </c>
      <c r="E871" s="51">
        <v>-52.0</v>
      </c>
      <c r="F871" s="48">
        <f>E871</f>
        <v>-52</v>
      </c>
    </row>
    <row r="872" ht="15.75" customHeight="1">
      <c r="B872" s="42"/>
      <c r="C872" s="42"/>
      <c r="D872" s="43" t="s">
        <v>34</v>
      </c>
      <c r="E872" s="47">
        <v>-58.0</v>
      </c>
      <c r="F872" s="48">
        <f>(E872/2)</f>
        <v>-29</v>
      </c>
    </row>
    <row r="873" ht="15.75" customHeight="1">
      <c r="B873" s="42"/>
      <c r="C873" s="42"/>
      <c r="D873" s="43" t="s">
        <v>38</v>
      </c>
      <c r="F873" s="48">
        <f>(F871+F872)</f>
        <v>-81</v>
      </c>
    </row>
    <row r="874" ht="15.75" customHeight="1">
      <c r="B874" s="42"/>
      <c r="C874" s="42"/>
      <c r="D874" s="49" t="s">
        <v>41</v>
      </c>
      <c r="E874" s="55">
        <v>56.0</v>
      </c>
      <c r="F874" s="4">
        <f>F873/E874</f>
        <v>-1.446428571</v>
      </c>
    </row>
    <row r="875" ht="15.75" customHeight="1">
      <c r="B875" s="42"/>
      <c r="C875" s="42"/>
      <c r="D875" s="42"/>
    </row>
    <row r="876" ht="15.75" customHeight="1">
      <c r="B876" s="42"/>
      <c r="C876" s="42"/>
      <c r="D876" s="42"/>
    </row>
    <row r="877" ht="15.75" customHeight="1">
      <c r="B877" s="42"/>
      <c r="C877" s="42"/>
      <c r="D877" s="42"/>
    </row>
    <row r="878" ht="15.75" customHeight="1">
      <c r="B878" s="42"/>
      <c r="C878" s="42"/>
      <c r="D878" s="42"/>
    </row>
    <row r="879" ht="15.75" customHeight="1">
      <c r="B879" s="42"/>
      <c r="C879" s="42"/>
      <c r="D879" s="43" t="s">
        <v>40</v>
      </c>
    </row>
    <row r="880" ht="15.75" customHeight="1">
      <c r="B880" s="42"/>
      <c r="C880" s="42"/>
      <c r="D880" s="43" t="s">
        <v>16</v>
      </c>
      <c r="E880" s="51">
        <v>-53.3</v>
      </c>
      <c r="F880" s="48">
        <f>E880</f>
        <v>-53.3</v>
      </c>
    </row>
    <row r="881" ht="15.75" customHeight="1">
      <c r="B881" s="42"/>
      <c r="C881" s="42"/>
      <c r="D881" s="43" t="s">
        <v>34</v>
      </c>
      <c r="E881" s="51">
        <v>-58.5</v>
      </c>
      <c r="F881" s="48" t="str">
        <f>((E71-0.7)×0.84)</f>
        <v>#ERROR!</v>
      </c>
    </row>
    <row r="882" ht="15.75" customHeight="1">
      <c r="B882" s="42"/>
      <c r="C882" s="42"/>
      <c r="D882" s="43" t="s">
        <v>38</v>
      </c>
      <c r="F882" s="48" t="str">
        <f>(F880+F881)</f>
        <v>#ERROR!</v>
      </c>
    </row>
    <row r="883" ht="15.75" customHeight="1">
      <c r="B883" s="42"/>
      <c r="C883" s="42"/>
      <c r="D883" s="49"/>
      <c r="E883" s="55"/>
      <c r="F883" s="4"/>
    </row>
    <row r="884" ht="15.75" customHeight="1">
      <c r="B884" s="42"/>
      <c r="C884" s="42"/>
      <c r="D884" s="42"/>
    </row>
    <row r="885" ht="15.75" customHeight="1">
      <c r="B885" s="42"/>
      <c r="C885" s="42"/>
      <c r="D885" s="49" t="s">
        <v>41</v>
      </c>
      <c r="E885" s="56">
        <v>26.0</v>
      </c>
      <c r="F885" s="4" t="str">
        <f>F882/E885</f>
        <v>#ERROR!</v>
      </c>
    </row>
    <row r="886" ht="15.75" customHeight="1">
      <c r="B886" s="42"/>
      <c r="C886" s="42"/>
      <c r="D886" s="42"/>
    </row>
    <row r="887" ht="15.75" customHeight="1">
      <c r="B887" s="42"/>
      <c r="C887" s="42"/>
      <c r="D887" s="42"/>
    </row>
    <row r="888" ht="15.75" customHeight="1">
      <c r="B888" s="42"/>
      <c r="C888" s="42"/>
      <c r="D888" s="49">
        <v>11.0</v>
      </c>
    </row>
    <row r="889" ht="15.75" customHeight="1">
      <c r="B889" s="42"/>
      <c r="C889" s="42"/>
      <c r="D889" s="42"/>
    </row>
    <row r="890" ht="15.75" customHeight="1">
      <c r="B890" s="42"/>
      <c r="C890" s="42"/>
      <c r="D890" s="42"/>
    </row>
    <row r="891" ht="15.75" customHeight="1">
      <c r="B891" s="42"/>
      <c r="C891" s="42"/>
      <c r="D891" s="42"/>
    </row>
    <row r="892" ht="15.75" customHeight="1">
      <c r="B892" s="42"/>
      <c r="C892" s="42"/>
      <c r="D892" s="42"/>
    </row>
    <row r="893" ht="15.75" customHeight="1">
      <c r="B893" s="42"/>
      <c r="C893" s="42"/>
      <c r="D893" s="49">
        <v>11.0</v>
      </c>
    </row>
    <row r="894" ht="15.75" customHeight="1">
      <c r="B894" s="42"/>
      <c r="C894" s="42"/>
      <c r="D894" s="42"/>
    </row>
    <row r="895" ht="15.75" customHeight="1">
      <c r="B895" s="42"/>
      <c r="C895" s="42"/>
      <c r="D895" s="42"/>
    </row>
    <row r="896" ht="15.75" customHeight="1">
      <c r="B896" s="42"/>
      <c r="C896" s="42"/>
      <c r="D896" s="42"/>
    </row>
    <row r="897" ht="15.75" customHeight="1">
      <c r="B897" s="42"/>
      <c r="C897" s="42"/>
      <c r="D897" s="42"/>
    </row>
    <row r="898" ht="15.75" customHeight="1">
      <c r="B898" s="42"/>
      <c r="C898" s="42"/>
      <c r="D898" s="49">
        <v>21.0</v>
      </c>
    </row>
    <row r="899" ht="15.75" customHeight="1">
      <c r="B899" s="42"/>
      <c r="C899" s="42"/>
      <c r="D899" s="42"/>
    </row>
    <row r="900" ht="15.75" customHeight="1">
      <c r="B900" s="42"/>
      <c r="C900" s="42"/>
      <c r="D900" s="42"/>
    </row>
    <row r="901" ht="15.75" customHeight="1">
      <c r="B901" s="42"/>
      <c r="C901" s="42"/>
      <c r="D901" s="42"/>
    </row>
    <row r="902" ht="15.75" customHeight="1">
      <c r="B902" s="42"/>
      <c r="C902" s="42"/>
      <c r="D902" s="42"/>
    </row>
    <row r="903" ht="15.75" customHeight="1">
      <c r="B903" s="42"/>
      <c r="C903" s="42"/>
      <c r="D903" s="42"/>
    </row>
    <row r="904" ht="15.75" customHeight="1">
      <c r="B904" s="42"/>
      <c r="C904" s="42"/>
      <c r="D904" s="42"/>
    </row>
    <row r="905" ht="15.75" customHeight="1">
      <c r="B905" s="42"/>
      <c r="C905" s="42"/>
      <c r="D905" s="42"/>
    </row>
    <row r="906" ht="15.75" customHeight="1">
      <c r="B906" s="42"/>
      <c r="C906" s="42"/>
      <c r="D906" s="42"/>
    </row>
    <row r="907" ht="15.75" customHeight="1">
      <c r="B907" s="42"/>
      <c r="C907" s="42"/>
      <c r="D907" s="42"/>
    </row>
    <row r="908" ht="15.75" customHeight="1">
      <c r="B908" s="42"/>
      <c r="C908" s="42"/>
      <c r="D908" s="42"/>
    </row>
    <row r="909" ht="15.75" customHeight="1">
      <c r="B909" s="42"/>
      <c r="C909" s="42"/>
      <c r="D909" s="42"/>
    </row>
    <row r="910" ht="15.75" customHeight="1">
      <c r="B910" s="42"/>
      <c r="C910" s="42"/>
      <c r="D910" s="42"/>
    </row>
    <row r="911" ht="15.75" customHeight="1">
      <c r="B911" s="42"/>
      <c r="C911" s="42"/>
      <c r="D911" s="42"/>
    </row>
    <row r="912" ht="15.75" customHeight="1">
      <c r="B912" s="42"/>
      <c r="C912" s="42"/>
      <c r="D912" s="42"/>
    </row>
    <row r="913" ht="15.75" customHeight="1">
      <c r="B913" s="42"/>
      <c r="C913" s="42"/>
      <c r="D913" s="42"/>
    </row>
    <row r="914" ht="15.75" customHeight="1">
      <c r="B914" s="42"/>
      <c r="C914" s="42"/>
      <c r="D914" s="49">
        <v>21.0</v>
      </c>
    </row>
    <row r="915" ht="15.75" customHeight="1">
      <c r="B915" s="42"/>
      <c r="C915" s="42"/>
      <c r="D915" s="42"/>
    </row>
    <row r="916" ht="15.75" customHeight="1">
      <c r="B916" s="42"/>
      <c r="C916" s="42"/>
      <c r="D916" s="42"/>
    </row>
    <row r="917" ht="15.75" customHeight="1">
      <c r="B917" s="42"/>
      <c r="C917" s="42"/>
      <c r="D917" s="42"/>
    </row>
    <row r="918" ht="15.75" customHeight="1">
      <c r="B918" s="42"/>
      <c r="C918" s="42"/>
      <c r="D918" s="42"/>
    </row>
    <row r="919" ht="15.75" customHeight="1">
      <c r="B919" s="42"/>
      <c r="C919" s="42"/>
      <c r="D919" s="42"/>
    </row>
    <row r="920" ht="15.75" customHeight="1">
      <c r="B920" s="42"/>
      <c r="C920" s="42"/>
      <c r="D920" s="42"/>
    </row>
    <row r="921" ht="15.75" customHeight="1">
      <c r="B921" s="42"/>
      <c r="C921" s="42"/>
      <c r="D921" s="42"/>
    </row>
    <row r="922" ht="15.75" customHeight="1">
      <c r="B922" s="42"/>
      <c r="C922" s="42"/>
      <c r="D922" s="42"/>
    </row>
    <row r="923" ht="15.75" customHeight="1">
      <c r="B923" s="42"/>
      <c r="C923" s="42"/>
      <c r="D923" s="42"/>
    </row>
    <row r="924" ht="15.75" customHeight="1">
      <c r="B924" s="42"/>
      <c r="C924" s="42"/>
      <c r="D924" s="42"/>
    </row>
    <row r="925" ht="15.75" customHeight="1">
      <c r="B925" s="42"/>
      <c r="C925" s="42"/>
      <c r="D925" s="42"/>
    </row>
    <row r="926" ht="15.75" customHeight="1">
      <c r="B926" s="42"/>
      <c r="C926" s="42"/>
      <c r="D926" s="42"/>
    </row>
    <row r="927" ht="15.75" customHeight="1">
      <c r="B927" s="42"/>
      <c r="C927" s="42"/>
      <c r="D927" s="42"/>
    </row>
    <row r="928" ht="15.75" customHeight="1">
      <c r="B928" s="42"/>
      <c r="C928" s="42"/>
      <c r="D928" s="42"/>
    </row>
    <row r="929" ht="15.75" customHeight="1">
      <c r="B929" s="42"/>
      <c r="C929" s="42"/>
      <c r="D929" s="42"/>
    </row>
    <row r="930" ht="15.75" customHeight="1">
      <c r="B930" s="42"/>
      <c r="C930" s="42"/>
      <c r="D930" s="49">
        <v>20.0</v>
      </c>
    </row>
    <row r="931" ht="15.75" customHeight="1">
      <c r="B931" s="42"/>
      <c r="C931" s="42"/>
      <c r="D931" s="42"/>
    </row>
    <row r="932" ht="15.75" customHeight="1">
      <c r="B932" s="42"/>
      <c r="C932" s="42"/>
      <c r="D932" s="42"/>
    </row>
    <row r="933" ht="15.75" customHeight="1">
      <c r="B933" s="42"/>
      <c r="C933" s="42"/>
      <c r="D933" s="42"/>
    </row>
    <row r="934" ht="15.75" customHeight="1">
      <c r="B934" s="42"/>
      <c r="C934" s="42"/>
      <c r="D934" s="42"/>
    </row>
    <row r="935" ht="15.75" customHeight="1">
      <c r="B935" s="42"/>
      <c r="C935" s="42"/>
      <c r="D935" s="42"/>
    </row>
    <row r="936" ht="15.75" customHeight="1">
      <c r="B936" s="42"/>
      <c r="C936" s="42"/>
      <c r="D936" s="42"/>
    </row>
    <row r="937" ht="15.75" customHeight="1">
      <c r="B937" s="42"/>
      <c r="C937" s="42"/>
      <c r="D937" s="42"/>
    </row>
    <row r="938" ht="15.75" customHeight="1">
      <c r="B938" s="42"/>
      <c r="C938" s="42"/>
      <c r="D938" s="42"/>
    </row>
    <row r="939" ht="15.75" customHeight="1">
      <c r="B939" s="42"/>
      <c r="C939" s="42"/>
      <c r="D939" s="42"/>
    </row>
    <row r="940" ht="15.75" customHeight="1">
      <c r="B940" s="42"/>
      <c r="C940" s="42"/>
      <c r="D940" s="42"/>
    </row>
    <row r="941" ht="15.75" customHeight="1">
      <c r="B941" s="42"/>
      <c r="C941" s="42"/>
      <c r="D941" s="42"/>
    </row>
    <row r="942" ht="15.75" customHeight="1">
      <c r="B942" s="42"/>
      <c r="C942" s="42"/>
      <c r="D942" s="42"/>
    </row>
    <row r="943" ht="15.75" customHeight="1">
      <c r="B943" s="42"/>
      <c r="C943" s="42"/>
      <c r="D943" s="42"/>
    </row>
    <row r="944" ht="15.75" customHeight="1">
      <c r="B944" s="42"/>
      <c r="C944" s="42"/>
      <c r="D944" s="42"/>
    </row>
    <row r="945" ht="15.75" customHeight="1">
      <c r="B945" s="42"/>
      <c r="C945" s="42"/>
      <c r="D945" s="49">
        <v>21.0</v>
      </c>
    </row>
    <row r="946" ht="15.75" customHeight="1">
      <c r="B946" s="42"/>
      <c r="C946" s="42"/>
      <c r="D946" s="28" t="s">
        <v>15</v>
      </c>
      <c r="E946" s="11">
        <v>10.0</v>
      </c>
      <c r="F946" s="11">
        <v>11.0</v>
      </c>
    </row>
    <row r="947" ht="15.75" customHeight="1">
      <c r="B947" s="42"/>
      <c r="C947" s="42"/>
      <c r="D947" s="30">
        <v>217.0</v>
      </c>
      <c r="E947" s="11"/>
      <c r="F947" s="11"/>
    </row>
    <row r="948" ht="15.75" customHeight="1">
      <c r="B948" s="42"/>
      <c r="C948" s="42"/>
      <c r="D948" s="31">
        <f t="shared" ref="D948:D951" si="60">($D$2*$A948)/100</f>
        <v>0</v>
      </c>
      <c r="E948" s="11"/>
      <c r="F948" s="11"/>
    </row>
    <row r="949" ht="15.75" customHeight="1">
      <c r="B949" s="42"/>
      <c r="C949" s="42"/>
      <c r="D949" s="31">
        <f t="shared" si="60"/>
        <v>0</v>
      </c>
      <c r="E949" s="11"/>
      <c r="F949" s="11"/>
    </row>
    <row r="950" ht="15.75" customHeight="1">
      <c r="B950" s="42"/>
      <c r="C950" s="42"/>
      <c r="D950" s="31">
        <f t="shared" si="60"/>
        <v>0</v>
      </c>
      <c r="E950" s="11"/>
      <c r="F950" s="11"/>
    </row>
    <row r="951" ht="15.75" customHeight="1">
      <c r="B951" s="42"/>
      <c r="C951" s="42"/>
      <c r="D951" s="31">
        <f t="shared" si="60"/>
        <v>0</v>
      </c>
      <c r="E951" s="11"/>
      <c r="F951" s="11"/>
    </row>
    <row r="952" ht="15.75" customHeight="1">
      <c r="B952" s="42"/>
      <c r="C952" s="42"/>
      <c r="D952" s="28" t="s">
        <v>45</v>
      </c>
    </row>
    <row r="953" ht="15.75" customHeight="1">
      <c r="B953" s="42"/>
      <c r="C953" s="42"/>
      <c r="D953" s="30">
        <v>206.0</v>
      </c>
    </row>
    <row r="954" ht="15.75" customHeight="1">
      <c r="B954" s="42"/>
      <c r="C954" s="42"/>
      <c r="D954" s="31">
        <f t="shared" ref="D954:D957" si="61">($D$8*$A954)/100</f>
        <v>0</v>
      </c>
    </row>
    <row r="955" ht="15.75" customHeight="1">
      <c r="B955" s="42"/>
      <c r="C955" s="42"/>
      <c r="D955" s="31">
        <f t="shared" si="61"/>
        <v>0</v>
      </c>
    </row>
    <row r="956" ht="15.75" customHeight="1">
      <c r="B956" s="42"/>
      <c r="C956" s="42"/>
      <c r="D956" s="31">
        <f t="shared" si="61"/>
        <v>0</v>
      </c>
    </row>
    <row r="957" ht="15.75" customHeight="1">
      <c r="B957" s="42"/>
      <c r="C957" s="42"/>
      <c r="D957" s="31">
        <f t="shared" si="61"/>
        <v>0</v>
      </c>
      <c r="F957" s="4"/>
    </row>
    <row r="958" ht="15.75" customHeight="1">
      <c r="B958" s="42"/>
      <c r="C958" s="42"/>
      <c r="D958" s="28" t="s">
        <v>48</v>
      </c>
      <c r="F958" s="4"/>
    </row>
    <row r="959" ht="15.75" customHeight="1">
      <c r="B959" s="42"/>
      <c r="C959" s="42"/>
      <c r="D959" s="30">
        <v>159.0</v>
      </c>
      <c r="F959" s="4" t="s">
        <v>24</v>
      </c>
    </row>
    <row r="960" ht="15.75" customHeight="1">
      <c r="B960" s="42"/>
      <c r="C960" s="42"/>
      <c r="D960" s="31">
        <f t="shared" ref="D960:D963" si="62">($D$14*$A960)/100</f>
        <v>0</v>
      </c>
      <c r="F960" s="4"/>
    </row>
    <row r="961" ht="15.75" customHeight="1">
      <c r="B961" s="42"/>
      <c r="C961" s="42"/>
      <c r="D961" s="31">
        <f t="shared" si="62"/>
        <v>0</v>
      </c>
      <c r="F961" s="4"/>
    </row>
    <row r="962" ht="15.75" customHeight="1">
      <c r="B962" s="42"/>
      <c r="C962" s="42"/>
      <c r="D962" s="31">
        <f t="shared" si="62"/>
        <v>0</v>
      </c>
      <c r="F962" s="4"/>
    </row>
    <row r="963" ht="15.75" customHeight="1">
      <c r="B963" s="42"/>
      <c r="C963" s="42"/>
      <c r="D963" s="31">
        <f t="shared" si="62"/>
        <v>0</v>
      </c>
      <c r="F963" s="4"/>
    </row>
    <row r="964" ht="15.75" customHeight="1">
      <c r="B964" s="42"/>
      <c r="C964" s="42"/>
      <c r="D964" s="28" t="s">
        <v>27</v>
      </c>
      <c r="F964" s="4"/>
    </row>
    <row r="965" ht="15.75" customHeight="1">
      <c r="B965" s="42"/>
      <c r="C965" s="42"/>
      <c r="D965" s="53">
        <v>87.0</v>
      </c>
      <c r="F965" s="4">
        <v>107.0</v>
      </c>
    </row>
    <row r="966" ht="15.75" customHeight="1">
      <c r="B966" s="42"/>
      <c r="C966" s="42"/>
      <c r="D966" s="35">
        <f t="shared" ref="D966:D980" si="63">(A966*75)/100</f>
        <v>0</v>
      </c>
      <c r="F966" s="4">
        <f>(A966*F965)/100</f>
        <v>0</v>
      </c>
    </row>
    <row r="967" ht="15.75" customHeight="1">
      <c r="B967" s="42"/>
      <c r="C967" s="42"/>
      <c r="D967" s="35">
        <f t="shared" si="63"/>
        <v>0</v>
      </c>
    </row>
    <row r="968" ht="15.75" customHeight="1">
      <c r="B968" s="42"/>
      <c r="C968" s="42"/>
      <c r="D968" s="35">
        <f t="shared" si="63"/>
        <v>0</v>
      </c>
    </row>
    <row r="969" ht="15.75" customHeight="1">
      <c r="B969" s="42"/>
      <c r="C969" s="42"/>
      <c r="D969" s="35">
        <f t="shared" si="63"/>
        <v>0</v>
      </c>
    </row>
    <row r="970" ht="15.75" customHeight="1">
      <c r="B970" s="42"/>
      <c r="C970" s="42"/>
      <c r="D970" s="35">
        <f t="shared" si="63"/>
        <v>0</v>
      </c>
    </row>
    <row r="971" ht="15.75" customHeight="1">
      <c r="B971" s="42"/>
      <c r="C971" s="42"/>
      <c r="D971" s="35">
        <f t="shared" si="63"/>
        <v>0</v>
      </c>
    </row>
    <row r="972" ht="15.75" customHeight="1">
      <c r="B972" s="42"/>
      <c r="C972" s="42"/>
      <c r="D972" s="35">
        <f t="shared" si="63"/>
        <v>0</v>
      </c>
    </row>
    <row r="973" ht="15.75" customHeight="1">
      <c r="B973" s="42"/>
      <c r="C973" s="42"/>
      <c r="D973" s="35">
        <f t="shared" si="63"/>
        <v>0</v>
      </c>
    </row>
    <row r="974" ht="15.75" customHeight="1">
      <c r="B974" s="42"/>
      <c r="C974" s="42"/>
      <c r="D974" s="35">
        <f t="shared" si="63"/>
        <v>0</v>
      </c>
    </row>
    <row r="975" ht="15.75" customHeight="1">
      <c r="B975" s="42"/>
      <c r="C975" s="42"/>
      <c r="D975" s="35">
        <f t="shared" si="63"/>
        <v>0</v>
      </c>
    </row>
    <row r="976" ht="15.75" customHeight="1">
      <c r="B976" s="42"/>
      <c r="C976" s="42"/>
      <c r="D976" s="35">
        <f t="shared" si="63"/>
        <v>0</v>
      </c>
    </row>
    <row r="977" ht="15.75" customHeight="1">
      <c r="B977" s="42"/>
      <c r="C977" s="42"/>
      <c r="D977" s="35">
        <f t="shared" si="63"/>
        <v>0</v>
      </c>
    </row>
    <row r="978" ht="15.75" customHeight="1">
      <c r="B978" s="42"/>
      <c r="C978" s="42"/>
      <c r="D978" s="35">
        <f t="shared" si="63"/>
        <v>0</v>
      </c>
    </row>
    <row r="979" ht="15.75" customHeight="1">
      <c r="B979" s="42"/>
      <c r="C979" s="42"/>
      <c r="D979" s="35">
        <f t="shared" si="63"/>
        <v>0</v>
      </c>
    </row>
    <row r="980" ht="15.75" customHeight="1">
      <c r="B980" s="42"/>
      <c r="C980" s="42"/>
      <c r="D980" s="35">
        <f t="shared" si="63"/>
        <v>0</v>
      </c>
    </row>
    <row r="981" ht="15.75" customHeight="1">
      <c r="B981" s="42"/>
      <c r="C981" s="42"/>
      <c r="D981" s="36" t="s">
        <v>30</v>
      </c>
      <c r="E981" s="37" t="s">
        <v>27</v>
      </c>
      <c r="F981" s="37" t="s">
        <v>31</v>
      </c>
    </row>
    <row r="982" ht="15.75" customHeight="1">
      <c r="B982" s="42"/>
      <c r="C982" s="42"/>
      <c r="D982" s="39">
        <v>45.0</v>
      </c>
      <c r="E982" s="40">
        <v>34.0</v>
      </c>
      <c r="F982" s="40">
        <v>57.0</v>
      </c>
    </row>
    <row r="983" ht="15.75" customHeight="1">
      <c r="B983" s="42"/>
      <c r="C983" s="42"/>
      <c r="D983" s="33">
        <f t="shared" ref="D983:D997" si="64">($D$37*$A983)/100</f>
        <v>0</v>
      </c>
      <c r="E983" s="41">
        <f t="shared" ref="E983:E997" si="65">($E$37*$A983)/100</f>
        <v>0</v>
      </c>
      <c r="F983" s="41">
        <f t="shared" ref="F983:F997" si="66">($D$37*$A983)/100</f>
        <v>0</v>
      </c>
    </row>
    <row r="984" ht="15.75" customHeight="1">
      <c r="B984" s="42"/>
      <c r="C984" s="42"/>
      <c r="D984" s="33">
        <f t="shared" si="64"/>
        <v>0</v>
      </c>
      <c r="E984" s="41">
        <f t="shared" si="65"/>
        <v>0</v>
      </c>
      <c r="F984" s="41">
        <f t="shared" si="66"/>
        <v>0</v>
      </c>
    </row>
    <row r="985" ht="15.75" customHeight="1">
      <c r="B985" s="42"/>
      <c r="C985" s="42"/>
      <c r="D985" s="33">
        <f t="shared" si="64"/>
        <v>0</v>
      </c>
      <c r="E985" s="41">
        <f t="shared" si="65"/>
        <v>0</v>
      </c>
      <c r="F985" s="41">
        <f t="shared" si="66"/>
        <v>0</v>
      </c>
    </row>
    <row r="986" ht="15.75" customHeight="1">
      <c r="B986" s="42"/>
      <c r="C986" s="42"/>
      <c r="D986" s="33">
        <f t="shared" si="64"/>
        <v>0</v>
      </c>
      <c r="E986" s="41">
        <f t="shared" si="65"/>
        <v>0</v>
      </c>
      <c r="F986" s="41">
        <f t="shared" si="66"/>
        <v>0</v>
      </c>
    </row>
    <row r="987" ht="15.75" customHeight="1">
      <c r="B987" s="42"/>
      <c r="C987" s="42"/>
      <c r="D987" s="33">
        <f t="shared" si="64"/>
        <v>0</v>
      </c>
      <c r="E987" s="41">
        <f t="shared" si="65"/>
        <v>0</v>
      </c>
      <c r="F987" s="41">
        <f t="shared" si="66"/>
        <v>0</v>
      </c>
    </row>
    <row r="988" ht="15.75" customHeight="1">
      <c r="B988" s="42"/>
      <c r="C988" s="42"/>
      <c r="D988" s="33">
        <f t="shared" si="64"/>
        <v>0</v>
      </c>
      <c r="E988" s="41">
        <f t="shared" si="65"/>
        <v>0</v>
      </c>
      <c r="F988" s="41">
        <f t="shared" si="66"/>
        <v>0</v>
      </c>
    </row>
    <row r="989" ht="15.75" customHeight="1">
      <c r="B989" s="42"/>
      <c r="C989" s="42"/>
      <c r="D989" s="33">
        <f t="shared" si="64"/>
        <v>0</v>
      </c>
      <c r="E989" s="41">
        <f t="shared" si="65"/>
        <v>0</v>
      </c>
      <c r="F989" s="41">
        <f t="shared" si="66"/>
        <v>0</v>
      </c>
    </row>
    <row r="990" ht="15.75" customHeight="1">
      <c r="B990" s="42"/>
      <c r="C990" s="42"/>
      <c r="D990" s="33">
        <f t="shared" si="64"/>
        <v>0</v>
      </c>
      <c r="E990" s="41">
        <f t="shared" si="65"/>
        <v>0</v>
      </c>
      <c r="F990" s="41">
        <f t="shared" si="66"/>
        <v>0</v>
      </c>
    </row>
    <row r="991" ht="15.75" customHeight="1">
      <c r="B991" s="42"/>
      <c r="C991" s="42"/>
      <c r="D991" s="33">
        <f t="shared" si="64"/>
        <v>0</v>
      </c>
      <c r="E991" s="41">
        <f t="shared" si="65"/>
        <v>0</v>
      </c>
      <c r="F991" s="41">
        <f t="shared" si="66"/>
        <v>0</v>
      </c>
    </row>
    <row r="992" ht="15.75" customHeight="1">
      <c r="B992" s="42"/>
      <c r="C992" s="42"/>
      <c r="D992" s="33">
        <f t="shared" si="64"/>
        <v>0</v>
      </c>
      <c r="E992" s="41">
        <f t="shared" si="65"/>
        <v>0</v>
      </c>
      <c r="F992" s="41">
        <f t="shared" si="66"/>
        <v>0</v>
      </c>
    </row>
    <row r="993" ht="15.75" customHeight="1">
      <c r="B993" s="42"/>
      <c r="C993" s="42"/>
      <c r="D993" s="33">
        <f t="shared" si="64"/>
        <v>0</v>
      </c>
      <c r="E993" s="41">
        <f t="shared" si="65"/>
        <v>0</v>
      </c>
      <c r="F993" s="41">
        <f t="shared" si="66"/>
        <v>0</v>
      </c>
    </row>
    <row r="994" ht="15.75" customHeight="1">
      <c r="B994" s="42"/>
      <c r="C994" s="42"/>
      <c r="D994" s="33">
        <f t="shared" si="64"/>
        <v>0</v>
      </c>
      <c r="E994" s="41">
        <f t="shared" si="65"/>
        <v>0</v>
      </c>
      <c r="F994" s="41">
        <f t="shared" si="66"/>
        <v>0</v>
      </c>
    </row>
    <row r="995" ht="15.75" customHeight="1">
      <c r="B995" s="42"/>
      <c r="C995" s="42"/>
      <c r="D995" s="33">
        <f t="shared" si="64"/>
        <v>0</v>
      </c>
      <c r="E995" s="41">
        <f t="shared" si="65"/>
        <v>0</v>
      </c>
      <c r="F995" s="41">
        <f t="shared" si="66"/>
        <v>0</v>
      </c>
    </row>
    <row r="996" ht="15.75" customHeight="1">
      <c r="B996" s="42"/>
      <c r="C996" s="42"/>
      <c r="D996" s="33">
        <f t="shared" si="64"/>
        <v>0</v>
      </c>
      <c r="E996" s="41">
        <f t="shared" si="65"/>
        <v>0</v>
      </c>
      <c r="F996" s="41">
        <f t="shared" si="66"/>
        <v>0</v>
      </c>
    </row>
    <row r="997" ht="15.75" customHeight="1">
      <c r="B997" s="42"/>
      <c r="C997" s="42"/>
      <c r="D997" s="33">
        <f t="shared" si="64"/>
        <v>0</v>
      </c>
      <c r="E997" s="41">
        <f t="shared" si="65"/>
        <v>0</v>
      </c>
      <c r="F997" s="41">
        <f t="shared" si="66"/>
        <v>0</v>
      </c>
    </row>
    <row r="998" ht="15.75" customHeight="1">
      <c r="B998" s="42"/>
      <c r="C998" s="42"/>
      <c r="D998" s="42"/>
    </row>
    <row r="999" ht="15.75" customHeight="1">
      <c r="B999" s="42"/>
      <c r="C999" s="42"/>
      <c r="D999" s="43" t="s">
        <v>33</v>
      </c>
    </row>
    <row r="1000" ht="15.75" customHeight="1">
      <c r="B1000" s="42"/>
      <c r="C1000" s="42"/>
      <c r="D1000" s="43" t="s">
        <v>16</v>
      </c>
      <c r="E1000" s="47">
        <v>173.666666666667</v>
      </c>
      <c r="F1000" s="48">
        <f>E1000</f>
        <v>173.6666667</v>
      </c>
    </row>
  </sheetData>
  <mergeCells count="45">
    <mergeCell ref="A54:C54"/>
    <mergeCell ref="D54:F54"/>
    <mergeCell ref="D58:E58"/>
    <mergeCell ref="A60:B60"/>
    <mergeCell ref="D60:F60"/>
    <mergeCell ref="D63:E63"/>
    <mergeCell ref="D69:F69"/>
    <mergeCell ref="D72:E72"/>
    <mergeCell ref="D189:F189"/>
    <mergeCell ref="D193:E193"/>
    <mergeCell ref="D195:F195"/>
    <mergeCell ref="D198:E198"/>
    <mergeCell ref="D204:F204"/>
    <mergeCell ref="D207:E207"/>
    <mergeCell ref="D324:F324"/>
    <mergeCell ref="D328:E328"/>
    <mergeCell ref="D330:F330"/>
    <mergeCell ref="D333:E333"/>
    <mergeCell ref="D339:F339"/>
    <mergeCell ref="D342:E342"/>
    <mergeCell ref="D459:F459"/>
    <mergeCell ref="D463:E463"/>
    <mergeCell ref="D465:F465"/>
    <mergeCell ref="D468:E468"/>
    <mergeCell ref="D474:F474"/>
    <mergeCell ref="D477:E477"/>
    <mergeCell ref="D594:F594"/>
    <mergeCell ref="D598:E598"/>
    <mergeCell ref="D600:F600"/>
    <mergeCell ref="D603:E603"/>
    <mergeCell ref="D609:F609"/>
    <mergeCell ref="D612:E612"/>
    <mergeCell ref="D729:F729"/>
    <mergeCell ref="D733:E733"/>
    <mergeCell ref="D735:F735"/>
    <mergeCell ref="D879:F879"/>
    <mergeCell ref="D882:E882"/>
    <mergeCell ref="D999:F999"/>
    <mergeCell ref="D738:E738"/>
    <mergeCell ref="D744:F744"/>
    <mergeCell ref="D747:E747"/>
    <mergeCell ref="D864:F864"/>
    <mergeCell ref="D868:E868"/>
    <mergeCell ref="D870:F870"/>
    <mergeCell ref="D873:E87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6" width="14.43"/>
  </cols>
  <sheetData>
    <row r="1">
      <c r="B1" s="4" t="s">
        <v>49</v>
      </c>
      <c r="D1" s="4" t="s">
        <v>50</v>
      </c>
      <c r="F1" s="4" t="s">
        <v>51</v>
      </c>
      <c r="H1" s="4" t="s">
        <v>52</v>
      </c>
      <c r="J1" s="4" t="s">
        <v>53</v>
      </c>
    </row>
    <row r="2">
      <c r="A2" s="4" t="s">
        <v>54</v>
      </c>
      <c r="B2" s="4" t="s">
        <v>55</v>
      </c>
      <c r="C2" s="4" t="s">
        <v>56</v>
      </c>
      <c r="D2" s="4" t="s">
        <v>55</v>
      </c>
      <c r="E2" s="4" t="s">
        <v>56</v>
      </c>
      <c r="F2" s="4" t="s">
        <v>55</v>
      </c>
      <c r="G2" s="4" t="s">
        <v>56</v>
      </c>
      <c r="H2" s="4" t="s">
        <v>55</v>
      </c>
      <c r="I2" s="4" t="s">
        <v>56</v>
      </c>
      <c r="J2" s="4" t="s">
        <v>55</v>
      </c>
      <c r="K2" s="4" t="s">
        <v>56</v>
      </c>
    </row>
    <row r="3">
      <c r="A3" s="4">
        <v>100.0</v>
      </c>
      <c r="B3" s="4">
        <v>15.0</v>
      </c>
      <c r="C3" s="4">
        <v>18.0</v>
      </c>
      <c r="D3" s="4">
        <v>23.0</v>
      </c>
      <c r="E3" s="4">
        <v>26.0</v>
      </c>
      <c r="F3" s="4">
        <v>14.0</v>
      </c>
      <c r="G3" s="4">
        <v>15.0</v>
      </c>
      <c r="H3" s="4">
        <v>24.0</v>
      </c>
      <c r="I3" s="4">
        <v>23.0</v>
      </c>
      <c r="J3" s="4">
        <v>41.0</v>
      </c>
      <c r="K3" s="4">
        <v>45.0</v>
      </c>
    </row>
    <row r="4">
      <c r="A4" s="4">
        <v>90.0</v>
      </c>
      <c r="B4" s="4">
        <v>12.0</v>
      </c>
      <c r="C4" s="4">
        <v>16.0</v>
      </c>
      <c r="D4" s="4">
        <v>20.0</v>
      </c>
      <c r="E4" s="4">
        <v>23.0</v>
      </c>
      <c r="F4" s="4">
        <v>12.0</v>
      </c>
      <c r="G4" s="4">
        <v>13.0</v>
      </c>
      <c r="H4" s="4">
        <v>20.0</v>
      </c>
      <c r="I4" s="4">
        <v>21.0</v>
      </c>
      <c r="J4" s="4">
        <v>38.0</v>
      </c>
      <c r="K4" s="4">
        <v>41.0</v>
      </c>
    </row>
    <row r="5">
      <c r="A5" s="4">
        <v>80.0</v>
      </c>
      <c r="B5" s="4">
        <v>11.0</v>
      </c>
      <c r="C5" s="4">
        <v>13.0</v>
      </c>
      <c r="D5" s="4">
        <v>17.0</v>
      </c>
      <c r="E5" s="4">
        <v>21.0</v>
      </c>
      <c r="F5" s="4">
        <v>10.0</v>
      </c>
      <c r="G5" s="4">
        <v>11.0</v>
      </c>
      <c r="H5" s="4">
        <v>17.0</v>
      </c>
      <c r="I5" s="4">
        <v>18.0</v>
      </c>
      <c r="J5" s="4">
        <v>33.0</v>
      </c>
      <c r="K5" s="4">
        <v>38.0</v>
      </c>
    </row>
    <row r="6">
      <c r="A6" s="4">
        <v>75.0</v>
      </c>
      <c r="B6" s="4">
        <v>9.0</v>
      </c>
      <c r="C6" s="4">
        <v>12.0</v>
      </c>
      <c r="D6" s="4">
        <v>16.0</v>
      </c>
      <c r="E6" s="4">
        <v>19.0</v>
      </c>
      <c r="F6" s="4">
        <v>9.0</v>
      </c>
      <c r="G6" s="4">
        <v>10.0</v>
      </c>
      <c r="H6" s="4">
        <v>16.0</v>
      </c>
      <c r="I6" s="4">
        <v>17.0</v>
      </c>
      <c r="J6" s="4">
        <v>30.0</v>
      </c>
      <c r="K6" s="4">
        <v>37.0</v>
      </c>
    </row>
    <row r="7">
      <c r="A7" s="4">
        <v>70.0</v>
      </c>
      <c r="B7" s="4">
        <v>8.0</v>
      </c>
      <c r="C7" s="4">
        <v>10.0</v>
      </c>
      <c r="D7" s="4">
        <v>14.0</v>
      </c>
      <c r="E7" s="4">
        <v>18.0</v>
      </c>
      <c r="F7" s="4">
        <v>8.0</v>
      </c>
      <c r="G7" s="4">
        <v>8.0</v>
      </c>
      <c r="H7" s="4">
        <v>14.0</v>
      </c>
      <c r="I7" s="4">
        <v>15.0</v>
      </c>
      <c r="J7" s="4">
        <v>27.0</v>
      </c>
      <c r="K7" s="4">
        <v>32.0</v>
      </c>
    </row>
    <row r="8">
      <c r="A8" s="4">
        <v>60.0</v>
      </c>
      <c r="B8" s="4">
        <v>6.0</v>
      </c>
      <c r="C8" s="4">
        <v>8.0</v>
      </c>
      <c r="D8" s="4">
        <v>11.0</v>
      </c>
      <c r="E8" s="4">
        <v>13.0</v>
      </c>
      <c r="F8" s="4">
        <v>6.0</v>
      </c>
      <c r="G8" s="4">
        <v>5.0</v>
      </c>
      <c r="H8" s="4">
        <v>11.0</v>
      </c>
      <c r="I8" s="4">
        <v>13.0</v>
      </c>
      <c r="J8" s="4">
        <v>22.0</v>
      </c>
      <c r="K8" s="4">
        <v>27.0</v>
      </c>
    </row>
    <row r="9">
      <c r="A9" s="4">
        <v>50.0</v>
      </c>
      <c r="B9" s="4">
        <v>3.0</v>
      </c>
      <c r="C9" s="4">
        <v>4.0</v>
      </c>
      <c r="D9" s="4">
        <v>8.0</v>
      </c>
      <c r="E9" s="4">
        <v>10.0</v>
      </c>
      <c r="F9" s="4">
        <v>4.0</v>
      </c>
      <c r="G9" s="4">
        <v>4.0</v>
      </c>
      <c r="H9" s="4">
        <v>9.0</v>
      </c>
      <c r="I9" s="4">
        <v>10.0</v>
      </c>
      <c r="J9" s="4">
        <v>18.0</v>
      </c>
      <c r="K9" s="4">
        <v>21.0</v>
      </c>
    </row>
    <row r="10">
      <c r="A10" s="4">
        <v>40.0</v>
      </c>
      <c r="B10" s="4">
        <v>2.0</v>
      </c>
      <c r="C10" s="4">
        <v>3.0</v>
      </c>
      <c r="D10" s="4">
        <v>4.0</v>
      </c>
      <c r="E10" s="4">
        <v>7.0</v>
      </c>
      <c r="F10" s="4">
        <v>3.0</v>
      </c>
      <c r="G10" s="4">
        <v>2.0</v>
      </c>
      <c r="H10" s="4">
        <v>5.0</v>
      </c>
      <c r="I10" s="4">
        <v>4.0</v>
      </c>
      <c r="J10" s="4">
        <v>13.0</v>
      </c>
      <c r="K10" s="4">
        <v>16.0</v>
      </c>
    </row>
    <row r="11">
      <c r="A11" s="4" t="s">
        <v>57</v>
      </c>
    </row>
    <row r="12">
      <c r="A12" s="4" t="s">
        <v>58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 outlineLevelCol="1"/>
  <cols>
    <col customWidth="1" min="1" max="1" width="14.43"/>
    <col customWidth="1" min="2" max="2" width="14.43" outlineLevel="1"/>
    <col customWidth="1" min="3" max="6" width="14.43"/>
  </cols>
  <sheetData>
    <row r="1">
      <c r="A1" s="4" t="s">
        <v>0</v>
      </c>
      <c r="B1" s="4" t="s">
        <v>0</v>
      </c>
      <c r="C1" s="61">
        <v>12.0</v>
      </c>
      <c r="D1" s="4">
        <v>10.0</v>
      </c>
    </row>
    <row r="2">
      <c r="A2" s="4" t="s">
        <v>1</v>
      </c>
      <c r="B2" s="22">
        <v>22.0</v>
      </c>
      <c r="C2" s="61">
        <v>20.0</v>
      </c>
      <c r="D2" s="4">
        <v>4.2</v>
      </c>
    </row>
    <row r="3">
      <c r="A3" s="4" t="s">
        <v>2</v>
      </c>
      <c r="B3" s="22">
        <v>-5.0</v>
      </c>
      <c r="C3" s="61">
        <v>2.2</v>
      </c>
      <c r="D3" s="4">
        <v>-2.0</v>
      </c>
    </row>
    <row r="4">
      <c r="A4" s="4" t="s">
        <v>59</v>
      </c>
      <c r="B4" s="62">
        <v>5.0</v>
      </c>
      <c r="C4" s="61">
        <v>7.0</v>
      </c>
      <c r="D4" s="4">
        <v>1.0</v>
      </c>
    </row>
    <row r="6">
      <c r="A6" s="4" t="s">
        <v>60</v>
      </c>
    </row>
    <row r="7">
      <c r="A7" s="4" t="s">
        <v>5</v>
      </c>
      <c r="C7" s="63">
        <v>2.0</v>
      </c>
      <c r="D7" s="4">
        <v>1.0</v>
      </c>
    </row>
    <row r="8">
      <c r="C8" s="4"/>
      <c r="D8" s="6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B$220"/>
  <conditionalFormatting sqref="B4">
    <cfRule type="expression" dxfId="6" priority="1">
      <formula>"a+b"</formula>
    </cfRule>
  </conditionalFormatting>
  <conditionalFormatting sqref="B4">
    <cfRule type="expression" dxfId="6" priority="2">
      <formula>"a+b"</formula>
    </cfRule>
  </conditionalFormatting>
  <conditionalFormatting sqref="A1:A220">
    <cfRule type="notContainsBlanks" dxfId="6" priority="3">
      <formula>LEN(TRIM(A1))&gt;0</formula>
    </cfRule>
  </conditionalFormatting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6" width="14.4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6" width="14.4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2018-04-04T05:03:04Z</dcterms:created>
  <dc:creator>Sam</dc:creator>
</cp:coreProperties>
</file>